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28860" yWindow="420" windowWidth="14415" windowHeight="14820"/>
  </bookViews>
  <sheets>
    <sheet name="（20250101着工～） 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 name="(20250101より前着工） 旧 工事届 1面" sheetId="23" r:id="rId12"/>
    <sheet name="旧 2面" sheetId="24" r:id="rId13"/>
    <sheet name="旧 3面" sheetId="25" r:id="rId14"/>
    <sheet name="旧 4面" sheetId="26" r:id="rId15"/>
  </sheets>
  <definedNames>
    <definedName name="_xlnm._FilterDatabase" localSheetId="0" hidden="1">'（20250101着工～） 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11">'(20250101より前着工） 旧 工事届 1面'!$A$1:$AC$46</definedName>
    <definedName name="_xlnm.Print_Area" localSheetId="0">'（20250101着工～） 建築工事届（別記第40号様式）'!$A$1:$AL$356</definedName>
    <definedName name="_xlnm.Print_Area" localSheetId="12">'旧 2面'!$A$1:$AC$50</definedName>
    <definedName name="_xlnm.Print_Area" localSheetId="14">'旧 4面'!$A$1:$AC$12</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ET15" i="18"/>
  <c r="ET5" i="18" s="1"/>
  <c r="DY15" i="18"/>
  <c r="DY5" i="18" s="1"/>
  <c r="EI15" i="18"/>
  <c r="EI5" i="18" s="1"/>
  <c r="DX15" i="18"/>
  <c r="DX5" i="18" s="1"/>
  <c r="EJ15" i="18"/>
  <c r="EJ5" i="18" s="1"/>
  <c r="DZ15" i="18"/>
  <c r="DZ5" i="18" s="1"/>
  <c r="BR5" i="18"/>
  <c r="EL5" i="18"/>
  <c r="EK5" i="18"/>
  <c r="DO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authors>
    <author>ㅤ</author>
    <author>　</author>
  </authors>
  <commentList>
    <comment ref="L60" authorId="0">
      <text>
        <r>
          <rPr>
            <sz val="12"/>
            <color indexed="81"/>
            <rFont val="ＭＳ Ｐゴシック"/>
            <family val="3"/>
            <charset val="128"/>
            <scheme val="minor"/>
          </rPr>
          <t>西暦で記入してください</t>
        </r>
      </text>
    </comment>
    <comment ref="L61" authorId="0">
      <text>
        <r>
          <rPr>
            <sz val="12"/>
            <color indexed="81"/>
            <rFont val="ＭＳ Ｐゴシック"/>
            <family val="3"/>
            <charset val="128"/>
            <scheme val="minor"/>
          </rPr>
          <t>西暦で記入してください</t>
        </r>
      </text>
    </comment>
    <comment ref="B67" authorId="0">
      <text>
        <r>
          <rPr>
            <sz val="12"/>
            <color indexed="81"/>
            <rFont val="ＭＳ Ｐゴシック"/>
            <family val="3"/>
            <charset val="128"/>
            <scheme val="minor"/>
          </rPr>
          <t>【イ．建築主の種別】において「(４)会社」を選択した場合のみ選択記入ください</t>
        </r>
      </text>
    </comment>
    <comment ref="J72" authorId="0">
      <text>
        <r>
          <rPr>
            <sz val="12"/>
            <color indexed="81"/>
            <rFont val="ＭＳ Ｐゴシック"/>
            <family val="3"/>
            <charset val="128"/>
            <scheme val="minor"/>
          </rPr>
          <t>都道府県を選択してください</t>
        </r>
      </text>
    </comment>
    <comment ref="O72" authorId="0">
      <text>
        <r>
          <rPr>
            <sz val="12"/>
            <color indexed="81"/>
            <rFont val="ＭＳ Ｐゴシック"/>
            <family val="3"/>
            <charset val="128"/>
            <scheme val="minor"/>
          </rPr>
          <t>市区町村を選択してください</t>
        </r>
      </text>
    </comment>
    <comment ref="U72" authorId="1">
      <text>
        <r>
          <rPr>
            <sz val="12"/>
            <color indexed="81"/>
            <rFont val="MS P ゴシック"/>
            <family val="3"/>
            <charset val="128"/>
          </rPr>
          <t>地番まで入力してください</t>
        </r>
      </text>
    </comment>
    <comment ref="B84" author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authors>
    <author>ㅤ</author>
  </authors>
  <commentList>
    <comment ref="B10" author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authors>
    <author>ㅤ</author>
  </authors>
  <commentList>
    <comment ref="G4" authorId="0">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text>
        <r>
          <rPr>
            <sz val="12"/>
            <color indexed="81"/>
            <rFont val="ＭＳ Ｐゴシック"/>
            <family val="3"/>
            <charset val="128"/>
          </rPr>
          <t>１棟の中に利用関係が異なる住宅があるとき一連番号を記入する</t>
        </r>
      </text>
    </comment>
    <comment ref="I4" authorId="0">
      <text>
        <r>
          <rPr>
            <sz val="12"/>
            <color indexed="81"/>
            <rFont val="ＭＳ Ｐゴシック"/>
            <family val="3"/>
            <charset val="128"/>
            <scheme val="minor"/>
          </rPr>
          <t xml:space="preserve">１．国
２．都道府県
３．市区町村
４．会社
５．会社でない団体
６．個人
</t>
        </r>
      </text>
    </comment>
    <comment ref="J4" authorId="0">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text>
        <r>
          <rPr>
            <sz val="12"/>
            <color indexed="81"/>
            <rFont val="MS P ゴシック"/>
            <family val="3"/>
            <charset val="128"/>
          </rPr>
          <t xml:space="preserve">１．新築
２．増築
３．改築
</t>
        </r>
      </text>
    </comment>
    <comment ref="O4" authorId="0">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text>
        <r>
          <rPr>
            <sz val="12"/>
            <color indexed="81"/>
            <rFont val="MS P ゴシック"/>
            <family val="3"/>
            <charset val="128"/>
          </rPr>
          <t>１．新設
２．その他</t>
        </r>
        <r>
          <rPr>
            <sz val="9"/>
            <color indexed="81"/>
            <rFont val="MS P ゴシック"/>
            <family val="3"/>
            <charset val="128"/>
          </rPr>
          <t xml:space="preserve">
</t>
        </r>
      </text>
    </comment>
    <comment ref="X4" authorId="0">
      <text>
        <r>
          <rPr>
            <sz val="12"/>
            <color indexed="81"/>
            <rFont val="ＭＳ Ｐゴシック"/>
            <family val="3"/>
            <charset val="128"/>
            <scheme val="minor"/>
          </rPr>
          <t>１．民間資金住宅
２．公営住宅
３．住宅金融支援　　　
　　機構住宅
４．都市再生機構住宅
５．その他</t>
        </r>
      </text>
    </comment>
    <comment ref="Y4" authorId="0">
      <text>
        <r>
          <rPr>
            <sz val="12"/>
            <color indexed="81"/>
            <rFont val="ＭＳ Ｐゴシック"/>
            <family val="3"/>
            <charset val="128"/>
            <scheme val="minor"/>
          </rPr>
          <t>１．在来工法
２．プレハブ工法
３．枠組壁工法</t>
        </r>
      </text>
    </comment>
    <comment ref="Z4" authorId="0">
      <text>
        <r>
          <rPr>
            <sz val="12"/>
            <color indexed="81"/>
            <rFont val="ＭＳ Ｐゴシック"/>
            <family val="3"/>
            <charset val="128"/>
            <scheme val="minor"/>
          </rPr>
          <t>１．専用住宅
２．併用住宅
３．その他の住宅</t>
        </r>
      </text>
    </comment>
    <comment ref="AA4" authorId="0">
      <text>
        <r>
          <rPr>
            <sz val="12"/>
            <color indexed="81"/>
            <rFont val="ＭＳ Ｐゴシック"/>
            <family val="3"/>
            <charset val="128"/>
            <scheme val="minor"/>
          </rPr>
          <t>１．一戸建住宅
２．長屋建住宅
３．共同住宅</t>
        </r>
      </text>
    </comment>
    <comment ref="AB4" authorId="0">
      <text>
        <r>
          <rPr>
            <sz val="12"/>
            <color indexed="81"/>
            <rFont val="ＭＳ Ｐゴシック"/>
            <family val="3"/>
            <charset val="128"/>
            <scheme val="minor"/>
          </rPr>
          <t>１．持家
２．貸家
３．給与住宅　
４．分譲住宅</t>
        </r>
      </text>
    </comment>
    <comment ref="AF4" authorId="0">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<sst xmlns="http://schemas.openxmlformats.org/spreadsheetml/2006/main" count="8014" uniqueCount="2647">
  <si>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</si>
  <si>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</si>
  <si>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</si>
  <si>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</si>
  <si>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</si>
  <si>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</si>
  <si>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</si>
  <si>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</si>
  <si>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</si>
  <si>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</si>
  <si>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</si>
  <si>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</si>
  <si>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</si>
  <si>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</si>
  <si>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</si>
  <si>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</si>
  <si>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</si>
  <si>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</si>
  <si>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</si>
  <si>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</si>
  <si>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</si>
  <si>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</si>
  <si>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</si>
  <si>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</si>
  <si>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</si>
  <si>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</si>
  <si>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</si>
  <si>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</si>
  <si>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</si>
  <si>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</si>
  <si>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</si>
  <si>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</si>
  <si>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</si>
  <si>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</si>
  <si>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</si>
  <si>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</si>
  <si>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</si>
  <si>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</si>
  <si>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</si>
  <si>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</si>
  <si>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</si>
  <si>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</si>
  <si>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</si>
  <si>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</si>
  <si>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</si>
  <si>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</si>
  <si>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</si>
  <si>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</si>
  <si>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</si>
  <si>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</si>
  <si>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</si>
  <si>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</si>
  <si>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</si>
  <si>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</si>
  <si>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</si>
  <si>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</si>
  <si>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</si>
  <si>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</si>
  <si>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</si>
  <si>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</si>
  <si>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</si>
  <si>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</si>
  <si>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</si>
  <si>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</si>
  <si>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</si>
  <si>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</si>
  <si>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</si>
  <si>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</si>
  <si>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</si>
  <si>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</si>
  <si>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</si>
  <si>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</si>
  <si>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</si>
  <si>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</si>
  <si>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</si>
  <si>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</si>
  <si>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</si>
  <si>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</si>
  <si>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</si>
  <si>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</si>
  <si>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</si>
  <si>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</si>
  <si>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</si>
  <si>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</si>
  <si>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</si>
  <si>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</si>
  <si>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</si>
  <si>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</si>
  <si>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</si>
  <si>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</si>
  <si>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</si>
  <si>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</si>
  <si>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</si>
  <si>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</si>
  <si>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</si>
  <si>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</si>
  <si>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</si>
  <si>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</si>
  <si>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</si>
  <si>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</si>
  <si>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</si>
  <si>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</si>
  <si>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</si>
  <si>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</si>
  <si>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</si>
  <si>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</si>
  <si>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</si>
  <si>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</si>
  <si>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</si>
  <si>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</si>
  <si>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</si>
  <si>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</si>
  <si>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</si>
  <si>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</si>
  <si>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</si>
  <si>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</si>
  <si>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</si>
  <si>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</si>
  <si>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</si>
  <si>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</si>
  <si>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</si>
  <si>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</si>
  <si>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</si>
  <si>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</si>
  <si>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</si>
  <si>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</si>
  <si>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</si>
  <si>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</si>
  <si>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</si>
  <si>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</si>
  <si>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</si>
  <si>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</si>
  <si>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</si>
  <si>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</si>
  <si>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</si>
  <si>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</si>
  <si>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</si>
  <si>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</si>
  <si>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</si>
  <si>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</si>
  <si>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</si>
  <si>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</si>
  <si>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</si>
  <si>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</si>
  <si>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</si>
  <si>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</si>
  <si>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</si>
  <si>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</si>
  <si>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</si>
  <si>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</si>
  <si>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</si>
  <si>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</si>
  <si>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</si>
  <si>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</si>
  <si>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</si>
  <si>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</si>
  <si>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</si>
  <si>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</si>
  <si>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</si>
  <si>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</si>
  <si>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</si>
  <si>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</si>
  <si>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</si>
  <si>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</si>
  <si>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</si>
  <si>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</si>
  <si>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</si>
  <si>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</si>
  <si>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</si>
  <si>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</si>
  <si>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</si>
  <si>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</si>
  <si>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</si>
  <si>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</si>
  <si>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</si>
  <si>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</si>
  <si>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</si>
  <si>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</si>
  <si>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</si>
  <si>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</si>
  <si>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</si>
  <si>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</si>
  <si>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</si>
  <si>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</si>
  <si>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</si>
  <si>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</si>
  <si>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</si>
  <si>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</si>
  <si>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</si>
  <si>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</si>
  <si>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</si>
  <si>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</si>
  <si>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</si>
  <si>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</si>
  <si>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</si>
  <si>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</si>
  <si>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</si>
  <si>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</si>
  <si>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</si>
  <si>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</si>
  <si>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</si>
  <si>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</si>
  <si>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</si>
  <si>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</si>
  <si>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</si>
  <si>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</si>
  <si>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</si>
  <si>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</si>
  <si>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</si>
  <si>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</si>
  <si>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</si>
  <si>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</si>
  <si>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</si>
  <si>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</si>
  <si>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</si>
  <si>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</si>
  <si>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</si>
  <si>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</si>
  <si>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</si>
  <si>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</si>
  <si>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</si>
  <si>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</si>
  <si>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</si>
  <si>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</si>
  <si>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</si>
  <si>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</si>
  <si>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</si>
  <si>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</si>
  <si>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</si>
  <si>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</si>
  <si>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</si>
  <si>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</si>
  <si>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</si>
  <si>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</si>
  <si>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</si>
  <si>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</si>
  <si>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</si>
  <si>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</si>
  <si>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</si>
  <si>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</si>
  <si>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</si>
  <si>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</si>
  <si>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</si>
  <si>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</si>
  <si>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</si>
  <si>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</si>
  <si>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</si>
  <si>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</si>
  <si>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</si>
  <si>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</si>
  <si>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</si>
  <si>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</si>
  <si>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</si>
  <si>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</si>
  <si>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</si>
  <si>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</si>
  <si>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</si>
  <si>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</si>
  <si>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</si>
  <si>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</si>
  <si>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</si>
  <si>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</si>
  <si>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</si>
  <si>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</si>
  <si>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</si>
  <si>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</si>
  <si>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</si>
  <si>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</si>
  <si>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</si>
  <si>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</si>
  <si>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</si>
  <si>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</si>
  <si>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</si>
  <si>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</si>
  <si>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</si>
  <si>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</si>
  <si>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</si>
  <si>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</si>
  <si>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</si>
  <si>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</si>
  <si>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</si>
  <si>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</si>
  <si>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</si>
  <si>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</si>
  <si>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</si>
  <si>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</si>
  <si>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</si>
  <si>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</si>
  <si>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</si>
  <si>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</si>
  <si>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</si>
  <si>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</si>
  <si>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</si>
  <si>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</si>
  <si>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</si>
  <si>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</si>
  <si>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</si>
  <si>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</si>
  <si>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</si>
  <si>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</si>
  <si>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</si>
  <si>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</si>
  <si>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</si>
  <si>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</si>
  <si>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</si>
  <si>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</si>
  <si>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</si>
  <si>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</si>
  <si>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</si>
  <si>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</si>
  <si>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</si>
  <si>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</si>
  <si>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</si>
  <si>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</si>
  <si>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</si>
  <si>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</si>
  <si>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</si>
  <si>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</si>
  <si>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</si>
  <si>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</si>
  <si>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</si>
  <si>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</si>
  <si>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</si>
  <si>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</si>
  <si>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</si>
  <si>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</si>
  <si>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</si>
  <si>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</si>
  <si>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</si>
  <si>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</si>
  <si>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</si>
  <si>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</si>
  <si>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</si>
  <si>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</si>
  <si>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</si>
  <si>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</si>
  <si>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</si>
  <si>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</si>
  <si>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</si>
  <si>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</si>
  <si>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</si>
  <si>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</si>
  <si>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</si>
  <si>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</si>
  <si>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</si>
  <si>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</si>
  <si>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</si>
  <si>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</si>
  <si>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</si>
  <si>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</si>
  <si>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</si>
  <si>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</si>
  <si>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</si>
  <si>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</si>
  <si>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</si>
  <si>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</si>
  <si>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</si>
  <si>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</si>
  <si>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</si>
  <si>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</si>
  <si>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</si>
  <si>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</si>
  <si>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</si>
  <si>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</si>
  <si>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</si>
  <si>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</si>
  <si>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</si>
  <si>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</si>
  <si>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</si>
  <si>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</si>
  <si>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</si>
  <si>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</si>
  <si>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</si>
  <si>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</si>
  <si>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</si>
  <si>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</si>
  <si>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</si>
  <si>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</si>
  <si>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</si>
  <si>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</si>
  <si>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</si>
  <si>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</si>
  <si>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</si>
  <si>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</si>
  <si>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</si>
  <si>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</si>
  <si>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</si>
  <si>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</si>
  <si>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</si>
  <si>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</si>
  <si>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</si>
  <si>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</si>
  <si>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</si>
  <si>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</si>
  <si>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</si>
  <si>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</si>
  <si>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</si>
  <si>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</si>
  <si>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</si>
  <si>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</si>
  <si>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</si>
  <si>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</si>
  <si>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</si>
  <si>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</si>
  <si>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</si>
  <si>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</si>
  <si>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</si>
  <si>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</si>
  <si>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</si>
  <si>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</si>
  <si>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</si>
  <si>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</si>
  <si>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</si>
  <si>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</si>
  <si>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</si>
  <si>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</si>
  <si>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</si>
  <si>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</si>
  <si>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</si>
  <si>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</si>
  <si>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</si>
  <si>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</si>
  <si>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</si>
  <si>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</si>
  <si>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</si>
  <si>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</si>
  <si>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</si>
  <si>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</si>
  <si>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</si>
  <si>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</si>
  <si>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</si>
  <si>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</si>
  <si>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</si>
  <si>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</si>
  <si>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</si>
  <si>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</si>
  <si>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</si>
  <si>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</si>
  <si>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</si>
  <si>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</si>
  <si>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</si>
  <si>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</si>
  <si>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</si>
  <si>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</si>
  <si>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</si>
  <si>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</si>
  <si>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</si>
  <si>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</si>
  <si>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</si>
  <si>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</si>
  <si>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</si>
  <si>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</si>
  <si>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</si>
  <si>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</si>
  <si>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</si>
  <si>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</si>
  <si>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</si>
  <si>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</si>
  <si>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</si>
  <si>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</si>
  <si>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</si>
  <si>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</si>
  <si>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</si>
  <si>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</si>
  <si>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</si>
  <si>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</si>
  <si>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</si>
  <si>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</si>
  <si>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</si>
  <si>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</si>
  <si>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</si>
  <si>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</si>
  <si>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</si>
  <si>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</si>
  <si>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</si>
  <si>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</si>
  <si>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</si>
  <si>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</si>
  <si>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</si>
  <si>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</si>
  <si>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</si>
  <si>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</si>
  <si>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</si>
  <si>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</si>
  <si>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</si>
  <si>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</si>
  <si>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</si>
  <si>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</si>
  <si>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</si>
  <si>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</si>
  <si>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</si>
  <si>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</si>
  <si>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</si>
  <si>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</si>
  <si>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</si>
  <si>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</si>
  <si>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</si>
  <si>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</si>
  <si>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</si>
  <si>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</si>
  <si>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</si>
  <si>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</si>
  <si>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</si>
  <si>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</si>
  <si>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</si>
  <si>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</si>
  <si>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</si>
  <si>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</si>
  <si>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</si>
  <si>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</si>
  <si>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</si>
  <si>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</si>
  <si>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</si>
  <si>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</si>
  <si>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</si>
  <si>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</si>
  <si>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</si>
  <si>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</si>
  <si>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</si>
  <si>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</si>
  <si>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</si>
  <si>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</si>
  <si>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</si>
  <si>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</si>
  <si>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</si>
  <si>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</si>
  <si>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</si>
  <si>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</si>
  <si>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</si>
  <si>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</si>
  <si>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</si>
  <si>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</si>
  <si>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</si>
  <si>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</si>
  <si>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</si>
  <si>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</si>
  <si>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</si>
  <si>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</si>
  <si>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</si>
  <si>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</si>
  <si>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</si>
  <si>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</si>
  <si>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</si>
  <si>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</si>
  <si>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</si>
  <si>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</si>
  <si>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</si>
  <si>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</si>
  <si>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</si>
  <si>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</si>
  <si>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</si>
  <si>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</si>
  <si>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</si>
  <si>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</si>
  <si>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</si>
  <si>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</si>
  <si>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</si>
  <si>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</si>
  <si>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</si>
  <si>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</si>
  <si>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</si>
  <si>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</si>
  <si>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</si>
  <si>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</si>
  <si>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</si>
  <si>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</si>
  <si>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</si>
  <si>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</si>
  <si>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</si>
  <si>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</si>
  <si>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</si>
  <si>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</si>
  <si>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</si>
  <si>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</si>
  <si>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</si>
  <si>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</si>
  <si>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</si>
  <si>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</si>
  <si>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</si>
  <si>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</si>
  <si>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</si>
  <si>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</si>
  <si>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</si>
  <si>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</si>
  <si>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</si>
  <si>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</si>
  <si>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</si>
  <si>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</si>
  <si>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</si>
  <si>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</si>
  <si>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</si>
  <si>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</si>
  <si>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</si>
  <si>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</si>
  <si>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</si>
  <si>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</si>
  <si>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</si>
  <si>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</si>
  <si>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</si>
  <si>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</si>
  <si>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</si>
  <si>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</si>
  <si>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</si>
  <si>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</si>
  <si>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</si>
  <si>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</si>
  <si>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</si>
  <si>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</si>
  <si>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</si>
  <si>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</si>
  <si>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</si>
  <si>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</si>
  <si>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</si>
  <si>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</si>
  <si>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</si>
  <si>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</si>
  <si>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</si>
  <si>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</si>
  <si>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</si>
  <si>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</si>
  <si>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</si>
  <si>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</si>
  <si>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</si>
  <si>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</si>
  <si>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</si>
  <si>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</si>
  <si>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</si>
  <si>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</si>
  <si>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</si>
  <si>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</si>
  <si>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</si>
  <si>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</si>
  <si>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</si>
  <si>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</si>
  <si>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</si>
  <si>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</si>
  <si>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</si>
  <si>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</si>
  <si>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</si>
  <si>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</si>
  <si>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</si>
  <si>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</si>
  <si>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</si>
  <si>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</si>
  <si>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</si>
  <si>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</si>
  <si>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</si>
  <si>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</si>
  <si>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</si>
  <si>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</si>
  <si>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</si>
  <si>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</si>
  <si>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</si>
  <si>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</si>
  <si>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</si>
  <si>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</si>
  <si>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</si>
  <si>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</si>
  <si>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</si>
  <si>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</si>
  <si>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</si>
  <si>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</si>
  <si>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</si>
  <si>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</si>
  <si>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</si>
  <si>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</si>
  <si>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</si>
  <si>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</si>
  <si>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</si>
  <si>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</si>
  <si>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</si>
  <si>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</si>
  <si>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</si>
  <si>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</si>
  <si>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</si>
  <si>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</si>
  <si>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</si>
  <si>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</si>
  <si>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</si>
  <si>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</si>
  <si>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</si>
  <si>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</si>
  <si>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</si>
  <si>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</si>
  <si>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</si>
  <si>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</si>
  <si>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</si>
  <si>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</si>
  <si>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</si>
  <si>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</si>
  <si>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</si>
  <si>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</si>
  <si>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</si>
  <si>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</si>
  <si>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</si>
  <si>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</si>
  <si>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</si>
  <si>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</si>
  <si>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</si>
  <si>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</si>
  <si>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</si>
  <si>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</si>
  <si>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</si>
  <si>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</si>
  <si>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</si>
  <si>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</si>
  <si>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</si>
  <si>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</si>
  <si>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</si>
  <si>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</si>
  <si>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</si>
  <si>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</si>
  <si>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</si>
  <si>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</si>
  <si>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</si>
  <si>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</si>
  <si>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</si>
  <si>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</si>
  <si>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</si>
  <si>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</si>
  <si>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</si>
  <si>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</si>
  <si>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</si>
  <si>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</si>
  <si>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</si>
  <si>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</si>
  <si>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</si>
  <si>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</si>
  <si>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</si>
  <si>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</si>
  <si>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</si>
  <si>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</si>
  <si>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</si>
  <si>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</si>
  <si>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</si>
  <si>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</si>
  <si>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</si>
  <si>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</si>
  <si>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</si>
  <si>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</si>
  <si>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</si>
  <si>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</si>
  <si>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</si>
  <si>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</si>
  <si>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</si>
  <si>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</si>
  <si>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</si>
  <si>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</si>
  <si>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</si>
  <si>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</si>
  <si>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</si>
  <si>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</si>
  <si>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</si>
  <si>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</si>
  <si>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</si>
  <si>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</si>
  <si>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</si>
  <si>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</si>
  <si>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</si>
  <si>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</si>
  <si>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</si>
  <si>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</si>
  <si>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</si>
  <si>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</si>
  <si>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</si>
  <si>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</si>
  <si>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</si>
  <si>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</si>
  <si>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</si>
  <si>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</si>
  <si>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</si>
  <si>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</si>
  <si>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</si>
  <si>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</si>
  <si>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</si>
  <si>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</si>
  <si>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</si>
  <si>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</si>
  <si>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</si>
  <si>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</si>
  <si>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</si>
  <si>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</si>
  <si>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</si>
  <si>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</si>
  <si>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</si>
  <si>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</si>
  <si>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</si>
  <si>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</si>
  <si>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</si>
  <si>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</si>
  <si>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</si>
  <si>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</si>
  <si>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</si>
  <si>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</si>
  <si>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</si>
  <si>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</si>
  <si>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</si>
  <si>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</si>
  <si>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</si>
  <si>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</si>
  <si>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</si>
  <si>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</si>
  <si>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</si>
  <si>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</si>
  <si>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</si>
  <si>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</si>
  <si>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</si>
  <si>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</si>
  <si>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</si>
  <si>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</si>
  <si>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</si>
  <si>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</si>
  <si>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</si>
  <si>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</si>
  <si>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</si>
  <si>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</si>
  <si>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</si>
  <si>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</si>
  <si>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</si>
  <si>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</si>
  <si>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</si>
  <si>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</si>
  <si>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</si>
  <si>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</si>
  <si>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</si>
  <si>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</si>
  <si>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</si>
  <si>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</si>
  <si>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</si>
  <si>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</si>
  <si>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</si>
  <si>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</si>
  <si>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</si>
  <si>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</si>
  <si>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</si>
  <si>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</si>
  <si>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</si>
  <si>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</si>
  <si>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</si>
  <si>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</si>
  <si>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</si>
  <si>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</si>
  <si>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</si>
  <si>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</si>
  <si>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</si>
  <si>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</si>
  <si>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</si>
  <si>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</si>
  <si>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</si>
  <si>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</si>
  <si>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</si>
  <si>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</si>
  <si>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</si>
  <si>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</si>
  <si>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</si>
  <si>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</si>
  <si>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</si>
  <si>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</si>
  <si>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</si>
  <si>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</si>
  <si>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</si>
  <si>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</si>
  <si>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</si>
  <si>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</si>
  <si>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</si>
  <si>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</si>
  <si>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</si>
  <si>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</si>
  <si>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</si>
  <si>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</si>
  <si>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</si>
  <si>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</si>
  <si>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</si>
  <si>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</si>
  <si>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</si>
  <si>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</si>
  <si>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</si>
  <si>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</si>
  <si>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</si>
  <si>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</si>
  <si>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</si>
  <si>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</si>
  <si>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</si>
  <si>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</si>
  <si>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</si>
  <si>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</si>
  <si>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</si>
  <si>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</si>
  <si>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</si>
  <si>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</si>
  <si>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</si>
  <si>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</si>
  <si>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</si>
  <si>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</si>
  <si>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</si>
  <si>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</si>
  <si>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</si>
  <si>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</si>
  <si>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</si>
  <si>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</si>
  <si>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</si>
  <si>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</si>
  <si>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</si>
  <si>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</si>
  <si>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</si>
  <si>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</si>
  <si>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</si>
  <si>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</si>
  <si>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</si>
  <si>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</si>
  <si>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</si>
  <si>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</si>
  <si>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</si>
  <si>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</si>
  <si>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</si>
  <si>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</si>
  <si>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</si>
  <si>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</si>
  <si>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</si>
  <si>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</si>
  <si>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</si>
  <si>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</si>
  <si>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</si>
  <si>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</si>
  <si>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</si>
  <si>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</si>
  <si>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</si>
  <si>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</si>
  <si>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</si>
  <si>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</si>
  <si>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</si>
  <si>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</si>
  <si>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</si>
  <si>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</si>
  <si>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</si>
  <si>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</si>
  <si>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</si>
  <si>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</si>
  <si>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</si>
  <si>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</si>
  <si>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</si>
  <si>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</si>
  <si>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</si>
  <si>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</si>
  <si>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</si>
  <si>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</si>
  <si>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</si>
  <si>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</si>
  <si>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</si>
  <si>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</si>
  <si>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</si>
  <si>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</si>
  <si>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</si>
  <si>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</si>
  <si>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</si>
  <si>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</si>
  <si>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</si>
  <si>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</si>
  <si>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</si>
  <si>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</si>
  <si>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</si>
  <si>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</si>
  <si>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</si>
  <si>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</si>
  <si>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</si>
  <si>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</si>
  <si>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</si>
  <si>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</si>
  <si>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</si>
  <si>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</si>
  <si>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</si>
  <si>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</si>
  <si>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</si>
  <si>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</si>
  <si>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</si>
  <si>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</si>
  <si>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</si>
  <si>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</si>
  <si>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</si>
  <si>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</si>
  <si>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</si>
  <si>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</si>
  <si>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</si>
  <si>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</si>
  <si>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</si>
  <si>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</si>
  <si>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</si>
  <si>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</si>
  <si>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</si>
  <si>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</si>
  <si>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</si>
  <si>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</si>
  <si>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</si>
  <si>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</si>
  <si>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</si>
  <si>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</si>
  <si>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</si>
  <si>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</si>
  <si>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</si>
  <si>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</si>
  <si>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</si>
  <si>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</si>
  <si>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</si>
  <si>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</si>
  <si>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</si>
  <si>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</si>
  <si>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</si>
  <si>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</si>
  <si>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</si>
  <si>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</si>
  <si>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</si>
  <si>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</si>
  <si>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</si>
  <si>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</si>
  <si>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</si>
  <si>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</si>
  <si>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</si>
  <si>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</si>
  <si>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</si>
  <si>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</si>
  <si>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</si>
  <si>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</si>
  <si>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</si>
  <si>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</si>
  <si>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</si>
  <si>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</si>
  <si>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</si>
  <si>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</si>
  <si>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</si>
  <si>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</si>
  <si>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</si>
  <si>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</si>
  <si>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</si>
  <si>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</si>
  <si>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</si>
  <si>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</si>
  <si>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</si>
  <si>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</si>
  <si>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</si>
  <si>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</si>
  <si>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</si>
  <si>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</si>
  <si>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</si>
  <si>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</si>
  <si>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</si>
  <si>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</si>
  <si>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</si>
  <si>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</si>
  <si>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</si>
  <si>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</si>
  <si>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</si>
  <si>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</si>
  <si>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</si>
  <si>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</si>
  <si>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</si>
  <si>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</si>
  <si>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</si>
  <si>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</si>
  <si>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</si>
  <si>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</si>
  <si>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</si>
  <si>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</si>
  <si>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</si>
  <si>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</si>
  <si>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</si>
  <si>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</si>
  <si>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</si>
  <si>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</si>
  <si>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</si>
  <si>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</si>
  <si>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</si>
  <si>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</si>
  <si>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</si>
  <si>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</si>
  <si>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</si>
  <si>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</si>
  <si>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</si>
  <si>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</si>
  <si>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</si>
  <si>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</si>
  <si>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</si>
  <si>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</si>
  <si>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</si>
  <si>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</si>
  <si>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</si>
  <si>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</si>
  <si>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</si>
  <si>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</si>
  <si>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</si>
  <si>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</si>
  <si>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</si>
  <si>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</si>
  <si>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</si>
  <si>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</si>
  <si>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</si>
  <si>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</si>
  <si>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</si>
  <si>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</si>
  <si>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</si>
  <si>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</si>
  <si>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</si>
  <si>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</si>
  <si>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</si>
  <si>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</si>
  <si>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</si>
  <si>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</si>
  <si>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</si>
  <si>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</si>
  <si>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</si>
  <si>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</si>
  <si>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</si>
  <si>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</si>
  <si>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</si>
  <si>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</si>
  <si>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</si>
  <si>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</si>
  <si>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</si>
  <si>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</si>
  <si>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</si>
  <si>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</si>
  <si>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</si>
  <si>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</si>
  <si>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</si>
  <si>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</si>
  <si>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</si>
  <si>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</si>
  <si>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</si>
  <si>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</si>
  <si>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</si>
  <si>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</si>
  <si>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</si>
  <si>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</si>
  <si>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</si>
  <si>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</si>
  <si>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</si>
  <si>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</si>
  <si>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</si>
  <si>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</si>
  <si>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</si>
  <si>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</si>
  <si>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</si>
  <si>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</si>
  <si>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</si>
  <si>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</si>
  <si>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</si>
  <si>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</si>
  <si>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</si>
  <si>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</si>
  <si>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</si>
  <si>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</si>
  <si>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</si>
  <si>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</si>
  <si>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</si>
  <si>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</si>
  <si>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</si>
  <si>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</si>
  <si>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</si>
  <si>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</si>
  <si>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</si>
  <si>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</si>
  <si>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</si>
  <si>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</si>
  <si>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</si>
  <si>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</si>
  <si>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</si>
  <si>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</si>
  <si>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</si>
  <si>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</si>
  <si>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</si>
  <si>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</si>
  <si>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</si>
  <si>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</si>
  <si>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</si>
  <si>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</si>
  <si>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</si>
  <si>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</si>
  <si>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</si>
  <si>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</si>
  <si>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</si>
  <si>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</si>
  <si>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</si>
  <si>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</si>
  <si>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</si>
  <si>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</si>
  <si>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</si>
  <si>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</si>
  <si>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</si>
  <si>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</si>
  <si>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</si>
  <si>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</si>
  <si>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</si>
  <si>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</si>
  <si>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</si>
  <si>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</si>
  <si>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</si>
  <si>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</si>
  <si>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</si>
  <si>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</si>
  <si>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</si>
  <si>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</si>
  <si>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</si>
  <si>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</si>
  <si>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</si>
  <si>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</si>
  <si>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</si>
  <si>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</si>
  <si>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</si>
  <si>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</si>
  <si>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</si>
  <si>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</si>
  <si>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</si>
  <si>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</si>
  <si>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</si>
  <si>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</si>
  <si>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</si>
  <si>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</si>
  <si>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</si>
  <si>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</si>
  <si>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</si>
  <si>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</si>
  <si>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</si>
  <si>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</si>
  <si>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</si>
  <si>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</si>
  <si>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</si>
  <si>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</si>
  <si>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</si>
  <si>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</si>
  <si>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</si>
  <si>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</si>
  <si>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</si>
  <si>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</si>
  <si>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</si>
  <si>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</si>
  <si>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</si>
  <si>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</si>
  <si>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</si>
  <si>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</si>
  <si>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</si>
  <si>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</si>
  <si>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</si>
  <si>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</si>
  <si>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</si>
  <si>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</si>
  <si>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</si>
  <si>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</si>
  <si>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</si>
  <si>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</si>
  <si>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</si>
  <si>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</si>
  <si>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</si>
  <si>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</si>
  <si>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</si>
  <si>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</si>
  <si>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</si>
  <si>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</si>
  <si>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</si>
  <si>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</si>
  <si>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</si>
  <si>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</si>
  <si>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</si>
  <si>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</si>
  <si>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</si>
  <si>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</si>
  <si>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</si>
  <si>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</si>
  <si>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</si>
  <si>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</si>
  <si>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</si>
  <si>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</si>
  <si>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</si>
  <si>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</si>
  <si>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</si>
  <si>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</si>
  <si>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</si>
  <si>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</si>
  <si>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</si>
  <si>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</si>
  <si>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</si>
  <si>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</si>
  <si>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</si>
  <si>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</si>
  <si>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</si>
  <si>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</si>
  <si>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</si>
  <si>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</si>
  <si>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</si>
  <si>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</si>
  <si>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</si>
  <si>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</si>
  <si>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</si>
  <si>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</si>
  <si>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</si>
  <si>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</si>
  <si>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</si>
  <si>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</si>
  <si>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</si>
  <si>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</si>
  <si>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</si>
  <si>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</si>
  <si>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</si>
  <si>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</si>
  <si>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</si>
  <si>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</si>
  <si>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</si>
  <si>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</si>
  <si>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</si>
  <si>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</si>
  <si>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</si>
  <si>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</si>
  <si>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</si>
  <si>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</si>
  <si>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</si>
  <si>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</si>
  <si>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</si>
  <si>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</si>
  <si>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</si>
  <si>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</si>
  <si>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</si>
  <si>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</si>
  <si>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</si>
  <si>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</si>
  <si>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</si>
  <si>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</si>
  <si>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</si>
  <si>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</si>
  <si>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</si>
  <si>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</si>
  <si>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</si>
  <si>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</si>
  <si>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</si>
  <si>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</si>
  <si>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</si>
  <si>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</si>
  <si>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</si>
  <si>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</si>
  <si>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</si>
  <si>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</si>
  <si>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</si>
  <si>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</si>
  <si>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</si>
  <si>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</si>
  <si>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</si>
  <si>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</si>
  <si>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</si>
  <si>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</si>
  <si>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</si>
  <si>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</si>
  <si>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</si>
  <si>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</si>
  <si>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</si>
  <si>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</si>
  <si>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</si>
  <si>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</si>
  <si>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</si>
  <si>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</si>
  <si>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</si>
  <si>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</si>
  <si>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</si>
  <si>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</si>
  <si>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</si>
  <si>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</si>
  <si>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</si>
  <si>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</si>
  <si>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</si>
  <si>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</si>
  <si>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</si>
  <si>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</si>
  <si>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</si>
  <si>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</si>
  <si>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</si>
  <si>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</si>
  <si>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</si>
  <si>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</si>
  <si>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</si>
  <si>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</si>
  <si>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</si>
  <si>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</si>
  <si>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</si>
  <si>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</si>
  <si>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</si>
  <si>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</si>
  <si>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</si>
  <si>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</si>
  <si>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</si>
  <si>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</si>
  <si>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</si>
  <si>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</si>
  <si>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</si>
  <si>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</si>
  <si>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</si>
  <si>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</si>
  <si>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</si>
  <si>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</si>
  <si>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</si>
  <si>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</si>
  <si>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</si>
  <si>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</si>
  <si>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</si>
  <si>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</si>
  <si>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</si>
  <si>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</si>
  <si>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</si>
  <si>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</si>
  <si>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</si>
  <si>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</si>
  <si>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</si>
  <si>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</si>
  <si>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</si>
  <si>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</si>
  <si>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</si>
  <si>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</si>
  <si>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</si>
  <si>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</si>
  <si>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</si>
  <si>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</si>
  <si>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</si>
  <si>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</si>
  <si>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</si>
  <si>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</si>
  <si>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</si>
  <si>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</si>
  <si>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</si>
  <si>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</si>
  <si>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</si>
  <si>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</si>
  <si>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</si>
  <si>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</si>
  <si>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</si>
  <si>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</si>
  <si>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</si>
  <si>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</si>
  <si>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</si>
  <si>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</si>
  <si>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</si>
  <si>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</si>
  <si>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</si>
  <si>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</si>
  <si>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</si>
  <si>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</si>
  <si>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</si>
  <si>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</si>
  <si>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</si>
  <si>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</si>
  <si>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</si>
  <si>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</si>
  <si>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</si>
  <si>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</si>
  <si>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</si>
  <si>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</si>
  <si>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</si>
  <si>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</si>
  <si>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</si>
  <si>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</si>
  <si>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</si>
  <si>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</si>
  <si>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</si>
  <si>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</si>
  <si>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</si>
  <si>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</si>
  <si>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</si>
  <si>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</si>
  <si>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</si>
  <si>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</si>
  <si>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</si>
  <si>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</si>
  <si>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</si>
  <si>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</si>
  <si>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</si>
  <si>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</si>
  <si>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</si>
  <si>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</si>
  <si>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</si>
  <si>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</si>
  <si>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</si>
  <si>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</si>
  <si>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</si>
  <si>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</si>
  <si>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</si>
  <si>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</si>
  <si>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</si>
  <si>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</si>
  <si>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</si>
  <si>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</si>
  <si>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</si>
  <si>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</si>
  <si>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</si>
  <si>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</si>
  <si>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</si>
  <si>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</si>
  <si>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</si>
  <si>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</si>
  <si>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</si>
  <si>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</si>
  <si>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</si>
  <si>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</si>
  <si>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</si>
  <si>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</si>
  <si>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</si>
  <si>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</si>
  <si>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</si>
  <si>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</si>
  <si>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</si>
  <si>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</si>
  <si>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</si>
  <si>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</si>
  <si>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</si>
  <si>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</si>
  <si>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</si>
  <si>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</si>
  <si>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</si>
  <si>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</si>
  <si>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</si>
  <si>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</si>
  <si>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</si>
  <si>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</si>
  <si>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</si>
  <si>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</si>
  <si>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</si>
  <si>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</si>
  <si>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</si>
  <si>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</si>
  <si>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</si>
  <si>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</si>
  <si>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</si>
  <si>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</si>
  <si>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</si>
  <si>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</si>
  <si>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</si>
  <si>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</si>
  <si>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</si>
  <si>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</si>
  <si>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</si>
  <si>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</si>
  <si>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</si>
  <si>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</si>
  <si>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</si>
  <si>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</si>
  <si>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</si>
  <si>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</si>
  <si>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</si>
  <si>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</si>
  <si>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</si>
  <si>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</si>
  <si>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</si>
  <si>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</si>
  <si>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</si>
  <si>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</si>
  <si>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</si>
  <si>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</si>
  <si>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</si>
  <si>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</si>
  <si>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</si>
  <si>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</si>
  <si>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</si>
  <si>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</si>
  <si>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</si>
  <si>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</si>
  <si>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</si>
  <si>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</si>
  <si>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</si>
  <si>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</si>
  <si>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</si>
  <si>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</si>
  <si>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</si>
  <si>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</si>
  <si>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</si>
  <si>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</si>
  <si>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</si>
  <si>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</si>
  <si>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</si>
  <si>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</si>
  <si>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</si>
  <si>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</si>
  <si>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</si>
  <si>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</si>
  <si>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</si>
  <si>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</si>
  <si>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</si>
  <si>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</si>
  <si>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</si>
  <si>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</si>
  <si>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</si>
  <si>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</si>
  <si>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</si>
  <si>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</si>
  <si>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</si>
  <si>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</si>
  <si>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</si>
  <si>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</si>
  <si>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</si>
  <si>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</si>
  <si>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</si>
  <si>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</si>
  <si>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</si>
  <si>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</si>
  <si>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</si>
  <si>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</si>
  <si>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</si>
  <si>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</si>
  <si>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</si>
  <si>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</si>
  <si>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</si>
  <si>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</si>
  <si>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</si>
  <si>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</si>
  <si>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</si>
  <si>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</si>
  <si>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</si>
  <si>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</si>
  <si>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</si>
  <si>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</si>
  <si>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</si>
  <si>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</si>
  <si>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</si>
  <si>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</si>
  <si>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</si>
  <si>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</si>
  <si>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</si>
  <si>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</si>
  <si>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</si>
  <si>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</si>
  <si>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</si>
  <si>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</si>
  <si>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</si>
  <si>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</si>
  <si>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</si>
  <si>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</si>
  <si>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</si>
  <si>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</si>
  <si>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</si>
  <si>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</si>
  <si>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</si>
  <si>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</si>
  <si>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</si>
  <si>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</si>
  <si>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</si>
  <si>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</si>
  <si>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</si>
  <si>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</si>
  <si>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</si>
  <si>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</si>
  <si>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</si>
  <si>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</si>
  <si>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</si>
  <si>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</si>
  <si>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</si>
  <si>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</si>
  <si>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</si>
  <si>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</si>
  <si>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</si>
  <si>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</si>
  <si>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</si>
  <si>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</si>
  <si>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</si>
  <si>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</si>
  <si>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</si>
  <si>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</si>
  <si>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</si>
  <si>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</si>
  <si>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</si>
  <si>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</si>
  <si>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</si>
  <si>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</si>
  <si>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</si>
  <si>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</si>
  <si>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</si>
  <si>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</si>
  <si>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</si>
  <si>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</si>
  <si>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</si>
  <si>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</si>
  <si>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</si>
  <si>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</si>
  <si>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</si>
  <si>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</si>
  <si>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</si>
  <si>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</si>
  <si>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</si>
  <si>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</si>
  <si>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</si>
  <si>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</si>
  <si>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</si>
  <si>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</si>
  <si>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</si>
  <si>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</si>
  <si>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</si>
  <si>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</si>
  <si>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</si>
  <si>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</si>
  <si>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</si>
  <si>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</si>
  <si>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</si>
  <si>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</si>
  <si>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</si>
  <si>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</si>
  <si>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</si>
  <si>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</si>
  <si>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</si>
  <si>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</si>
  <si>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</si>
  <si>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</si>
  <si>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</si>
  <si>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</si>
  <si>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</si>
  <si>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</si>
  <si>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</si>
  <si>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</si>
  <si>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</si>
  <si>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</si>
  <si>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</si>
  <si>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</si>
  <si>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</si>
  <si>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</si>
  <si>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</si>
  <si>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</si>
  <si>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</si>
  <si>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</si>
  <si>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</si>
  <si>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</si>
  <si>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</si>
  <si>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</si>
  <si>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</si>
  <si>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</si>
  <si>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</si>
  <si>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</si>
  <si>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</si>
  <si>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</si>
  <si>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</si>
  <si>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</si>
  <si>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</si>
  <si>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</si>
  <si>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</si>
  <si>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</si>
  <si>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</si>
  <si>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</si>
  <si>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</si>
  <si>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</si>
  <si>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</si>
  <si>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</si>
  <si>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</si>
  <si>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</si>
  <si>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</si>
  <si>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</si>
  <si>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</si>
  <si>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</si>
  <si>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</si>
  <si>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</si>
  <si>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</si>
  <si>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</si>
  <si>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</si>
  <si>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</si>
  <si>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</si>
  <si>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</si>
  <si>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</si>
  <si>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</si>
  <si>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</si>
  <si>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</si>
  <si>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</si>
  <si>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</si>
  <si>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</si>
  <si>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</si>
  <si>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</si>
  <si>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</si>
  <si>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</si>
  <si>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</si>
  <si>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</si>
  <si>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</si>
  <si>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</si>
  <si>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</si>
  <si>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</si>
  <si>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</si>
  <si>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</si>
  <si>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</si>
  <si>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</si>
  <si>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</si>
  <si>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</si>
  <si>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</si>
  <si>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</si>
  <si>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</si>
  <si>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</si>
  <si>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</si>
  <si>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</si>
  <si>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</si>
  <si>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</si>
  <si>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</si>
  <si>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</si>
  <si>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</si>
  <si>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</si>
  <si>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</si>
  <si>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</si>
  <si>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</si>
  <si>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</si>
  <si>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</si>
  <si>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</si>
  <si>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</si>
  <si>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</si>
  <si>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</si>
  <si>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</si>
  <si>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</si>
  <si>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</si>
  <si>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</si>
  <si>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</si>
  <si>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</si>
  <si>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</si>
  <si>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</si>
  <si>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</si>
  <si>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</si>
  <si>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</si>
  <si>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</si>
  <si>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</si>
  <si>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</si>
  <si>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</si>
  <si>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</si>
  <si>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</si>
  <si>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</si>
  <si>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</si>
  <si>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</si>
  <si>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</si>
  <si>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</si>
  <si>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</si>
  <si>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</si>
  <si>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</si>
  <si>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</si>
  <si>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</si>
  <si>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</si>
  <si>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</si>
  <si>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</si>
  <si>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</si>
  <si>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</si>
  <si>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</si>
  <si>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</si>
  <si>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</si>
  <si>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</si>
  <si>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</si>
  <si>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</si>
  <si>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</si>
  <si>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</si>
  <si>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</si>
  <si>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</si>
  <si>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</si>
  <si>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</si>
  <si>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</si>
  <si>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</si>
  <si>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</si>
  <si>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</si>
  <si>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</si>
  <si>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</si>
  <si>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</si>
  <si>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</si>
  <si>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</si>
  <si>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</si>
  <si>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</si>
  <si>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</si>
  <si>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</si>
  <si>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</si>
  <si>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</si>
  <si>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</si>
  <si>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</si>
  <si>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</si>
  <si>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</si>
  <si>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</si>
  <si>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</si>
  <si>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</si>
  <si>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</si>
  <si>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</si>
  <si>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</si>
  <si>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</si>
  <si>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</si>
  <si>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</si>
  <si>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</si>
  <si>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</si>
  <si>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</si>
  <si>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</si>
  <si>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</si>
  <si>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</si>
  <si>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</si>
  <si>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</si>
  <si>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</si>
  <si>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</si>
  <si>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</si>
  <si>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</si>
  <si>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</si>
  <si>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</si>
  <si>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</si>
  <si>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</si>
  <si>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</si>
  <si>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</si>
  <si>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</si>
  <si>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</si>
  <si>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</si>
  <si>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</si>
  <si>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</si>
  <si>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</si>
  <si>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</si>
  <si>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</si>
  <si>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</si>
  <si>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</si>
  <si>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</si>
  <si>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</si>
  <si>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</si>
  <si>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</si>
  <si>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</si>
  <si>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</si>
  <si>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</si>
  <si>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</si>
  <si>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</si>
  <si>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</si>
  <si>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</si>
  <si>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</si>
  <si>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</si>
  <si>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</si>
  <si>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</si>
  <si>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</si>
  <si>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</si>
  <si>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</si>
  <si>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</si>
  <si>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</si>
  <si>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</si>
  <si>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</si>
  <si>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</si>
  <si>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</si>
  <si>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</si>
  <si>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</si>
  <si>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</si>
  <si>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</si>
  <si>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</si>
  <si>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</si>
  <si>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</si>
  <si>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</si>
  <si>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</si>
  <si>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</si>
  <si>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</si>
  <si>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</si>
  <si>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</si>
  <si>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</si>
  <si>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</si>
  <si>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</si>
  <si>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</si>
  <si>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</si>
  <si>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</si>
  <si>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</si>
  <si>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</si>
  <si>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</si>
  <si>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</si>
  <si>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</si>
  <si>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</si>
  <si>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</si>
  <si>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</si>
  <si>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</si>
  <si>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</si>
  <si>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</si>
  <si>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</si>
  <si>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</si>
  <si>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</si>
  <si>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</si>
  <si>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</si>
  <si>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</si>
  <si>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</si>
  <si>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</si>
  <si>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</si>
  <si>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</si>
  <si>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</si>
  <si>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</si>
  <si>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</si>
  <si>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</si>
  <si>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</si>
  <si>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</si>
  <si>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</si>
  <si>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</si>
  <si>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</si>
  <si>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</si>
  <si>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</si>
  <si>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</si>
  <si>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</si>
  <si>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</si>
  <si>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</si>
  <si>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</si>
  <si>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</si>
  <si>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</si>
  <si>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</si>
  <si>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</si>
  <si>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</si>
  <si>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</si>
  <si>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</si>
  <si>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</si>
  <si>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</si>
  <si>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</si>
  <si>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</si>
  <si>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</si>
  <si>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</si>
  <si>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</si>
  <si>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</si>
  <si>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</si>
  <si>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</si>
  <si>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</si>
  <si>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</si>
  <si>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</si>
  <si>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</si>
  <si>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</si>
  <si>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</si>
  <si>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</si>
  <si>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</si>
  <si>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</si>
  <si>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</si>
  <si>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</si>
  <si>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</si>
  <si>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</si>
  <si>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</si>
  <si>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</si>
  <si>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</si>
  <si>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</si>
  <si>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</si>
  <si>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</si>
  <si>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</si>
  <si>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</si>
  <si>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</si>
  <si>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</si>
  <si>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</si>
  <si>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</si>
  <si>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</si>
  <si>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</si>
  <si>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</si>
  <si>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</si>
  <si>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</si>
  <si>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</si>
  <si>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</si>
  <si>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</si>
  <si>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</si>
  <si>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</si>
  <si>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</si>
  <si>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</si>
  <si>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</si>
  <si>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</si>
  <si>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</si>
  <si>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</si>
  <si>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</si>
  <si>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</si>
  <si>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</si>
  <si>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</si>
  <si>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</si>
  <si>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</si>
  <si>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</si>
  <si>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</si>
  <si>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</si>
  <si>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</si>
  <si>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</si>
  <si>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</si>
  <si>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</si>
  <si>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</si>
  <si>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</si>
  <si>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</si>
  <si>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</si>
  <si>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</si>
  <si>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</si>
  <si>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</si>
  <si>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</si>
  <si>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</si>
  <si>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</si>
  <si>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</si>
  <si>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</si>
  <si>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</si>
  <si>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</si>
  <si>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</si>
  <si>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</si>
  <si>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</si>
  <si>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</si>
  <si>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</si>
  <si>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</si>
  <si>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</si>
  <si>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</si>
  <si>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</si>
  <si>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</si>
  <si>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</si>
  <si>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</si>
  <si>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</si>
  <si>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</si>
  <si>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</si>
  <si>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</si>
  <si>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</si>
  <si>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</si>
  <si>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</si>
  <si>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</si>
  <si>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</si>
  <si>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</si>
  <si>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</si>
  <si>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</si>
  <si>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</si>
  <si>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</si>
  <si>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</si>
  <si>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</si>
  <si>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</si>
  <si>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</si>
  <si>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</si>
  <si>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</si>
  <si>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</si>
  <si>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</si>
  <si>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</si>
  <si>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</si>
  <si>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</si>
  <si>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</si>
  <si>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</si>
  <si>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</si>
  <si>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</si>
  <si>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</si>
  <si>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</si>
  <si>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</si>
  <si>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</si>
  <si>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</si>
  <si>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</si>
  <si>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</si>
  <si>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</si>
  <si>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</si>
  <si>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</si>
  <si>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</si>
  <si>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</si>
  <si>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</si>
  <si>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</si>
  <si>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</si>
  <si>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</si>
  <si>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</si>
  <si>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</si>
  <si>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</si>
  <si>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</si>
  <si>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</si>
  <si>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</si>
  <si>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</si>
  <si>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</si>
  <si>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</si>
  <si>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</si>
  <si>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</si>
  <si>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</si>
  <si>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</si>
  <si>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</si>
  <si>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</si>
  <si>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</si>
  <si>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</si>
  <si>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</si>
  <si>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</si>
  <si>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</si>
  <si>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</si>
  <si>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</si>
  <si>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</si>
  <si>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</si>
  <si>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</si>
  <si>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</si>
  <si>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</si>
  <si>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</si>
  <si>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</si>
  <si>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</si>
  <si>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</si>
  <si>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</si>
  <si>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</si>
  <si>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</si>
  <si>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</si>
  <si>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</si>
  <si>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</si>
  <si>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</si>
  <si>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</si>
  <si>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</si>
  <si>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</si>
  <si>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</si>
  <si>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</si>
  <si>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</si>
  <si>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</si>
  <si>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</si>
  <si>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</si>
  <si>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</si>
  <si>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</si>
  <si>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</si>
  <si>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</si>
  <si>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</si>
  <si>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</si>
  <si>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</si>
  <si>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</si>
  <si>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</si>
  <si>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</si>
  <si>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</si>
  <si>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</si>
  <si>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</si>
  <si>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</si>
  <si>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</si>
  <si>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</si>
  <si>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</si>
  <si>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</si>
  <si>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</si>
  <si>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</si>
  <si>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</si>
  <si>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</si>
  <si>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</si>
  <si>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</si>
  <si>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</si>
  <si>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</si>
  <si>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</si>
  <si>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</si>
  <si>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</si>
  <si>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</si>
  <si>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</si>
  <si>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</si>
  <si>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</si>
  <si>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</si>
  <si>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</si>
  <si>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</si>
  <si>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</si>
  <si>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</si>
  <si>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</si>
  <si>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</si>
  <si>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</si>
  <si>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</si>
  <si>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</si>
  <si>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</si>
  <si>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</si>
  <si>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</si>
  <si>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</si>
  <si>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</si>
  <si>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</si>
  <si>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</si>
  <si>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</si>
  <si>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</si>
  <si>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</si>
  <si>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</si>
  <si>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</si>
  <si>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</si>
  <si>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</si>
  <si>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</si>
  <si>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</si>
  <si>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</si>
  <si>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</si>
  <si>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</si>
  <si>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</si>
  <si>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</si>
  <si>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</si>
  <si>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</si>
  <si>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</si>
  <si>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</si>
  <si>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</si>
  <si>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</si>
  <si>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</si>
  <si>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</si>
  <si>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</si>
  <si>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</si>
  <si>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</si>
  <si>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</si>
  <si>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</si>
  <si>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</si>
  <si>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</si>
  <si>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</si>
  <si>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</si>
  <si>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</si>
  <si>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</si>
  <si>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</si>
  <si>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</si>
  <si>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</si>
  <si>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</si>
  <si>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</si>
  <si>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</si>
  <si>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</si>
  <si>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</si>
  <si>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</si>
  <si>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</si>
  <si>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</si>
  <si>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</si>
  <si>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</si>
  <si>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</si>
  <si>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</si>
  <si>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</si>
  <si>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</si>
  <si>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</si>
  <si>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</si>
  <si>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</si>
  <si>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</si>
  <si>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</si>
  <si>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</si>
  <si>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</si>
  <si>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</si>
  <si>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</si>
  <si>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</si>
  <si>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</si>
  <si>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</si>
  <si>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</si>
  <si>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</si>
  <si>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</si>
  <si>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</si>
  <si>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</si>
  <si>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</si>
  <si>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</si>
  <si>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</si>
  <si>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</si>
  <si>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</si>
  <si>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</si>
  <si>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</si>
  <si>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</si>
  <si>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</si>
  <si>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</si>
  <si>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</si>
  <si>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</si>
  <si>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</si>
  <si>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</si>
  <si>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</si>
  <si>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</si>
  <si>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</si>
  <si>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</si>
  <si>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</si>
  <si>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</si>
  <si>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</si>
  <si>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</si>
  <si>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</si>
  <si>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</si>
  <si>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</si>
  <si>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</si>
  <si>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</si>
  <si>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</si>
  <si>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</si>
  <si>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</si>
  <si>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</si>
  <si>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</si>
  <si>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</si>
  <si>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</si>
  <si>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</si>
  <si>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</si>
  <si>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</si>
  <si>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</si>
  <si>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</si>
  <si>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</si>
  <si>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</si>
  <si>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</si>
  <si>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</si>
  <si>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</si>
  <si>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</si>
  <si>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</si>
  <si>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</si>
  <si>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</si>
  <si>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</si>
  <si>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</si>
  <si>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</si>
  <si>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</si>
  <si>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</si>
  <si>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</si>
  <si>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</si>
  <si>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</si>
  <si>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</si>
  <si>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</si>
  <si>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</si>
  <si>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</si>
  <si>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</si>
  <si>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</si>
  <si>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</si>
  <si>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</si>
  <si>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</si>
  <si>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</si>
  <si>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</si>
  <si>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</si>
  <si>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</si>
  <si>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</si>
  <si>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</si>
  <si>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</si>
  <si>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</si>
  <si>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</si>
  <si>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</si>
  <si>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</si>
  <si>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</si>
  <si>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</si>
  <si>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</si>
  <si>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</si>
  <si>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</si>
  <si>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</si>
  <si>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</si>
  <si>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</si>
  <si>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</si>
  <si>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</si>
  <si>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</si>
  <si>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</si>
  <si>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</si>
  <si>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</si>
  <si>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</si>
  <si>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</si>
  <si>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</si>
  <si>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</si>
  <si>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</si>
  <si>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</si>
  <si>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</si>
  <si>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</si>
  <si>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</si>
  <si>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</si>
  <si>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</si>
  <si>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</si>
  <si>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</si>
  <si>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</si>
  <si>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</si>
  <si>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</si>
  <si>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</si>
  <si>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</si>
  <si>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</si>
  <si>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</si>
  <si>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</si>
  <si>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</si>
  <si>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</si>
  <si>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</si>
  <si>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</si>
  <si>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</si>
  <si>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</si>
  <si>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</si>
  <si>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</si>
  <si>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</si>
  <si>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</si>
  <si>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</si>
  <si>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</si>
  <si>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</si>
  <si>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</si>
  <si>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</si>
  <si>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</si>
  <si>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</si>
  <si>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</si>
  <si>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</si>
  <si>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</si>
  <si>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</si>
  <si>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</si>
  <si>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</si>
  <si>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</si>
  <si>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</si>
  <si>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</si>
  <si>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</si>
  <si>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</si>
  <si>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</si>
  <si>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</si>
  <si>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</si>
  <si>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</si>
  <si>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</si>
  <si>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</si>
  <si>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</si>
  <si>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</si>
  <si>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</si>
  <si>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</si>
  <si>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</si>
  <si>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</si>
  <si>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</si>
  <si>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</si>
  <si>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</si>
  <si>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</si>
  <si>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</si>
  <si>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</si>
  <si>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</si>
  <si>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</si>
  <si>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</si>
  <si>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</si>
  <si>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</si>
  <si>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</si>
  <si>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</si>
  <si>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</si>
  <si>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</si>
  <si>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</si>
  <si>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</si>
  <si>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</si>
  <si>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</si>
  <si>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</si>
  <si>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</si>
  <si>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</si>
  <si>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</si>
  <si>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</si>
  <si>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</si>
  <si>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</si>
  <si>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</si>
  <si>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</si>
  <si>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</si>
  <si>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</si>
  <si>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</si>
  <si>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</si>
  <si>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</si>
  <si>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</si>
  <si>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</si>
  <si>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</si>
  <si>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</si>
  <si>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</si>
  <si>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</si>
  <si>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</si>
  <si>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</si>
  <si>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</si>
  <si>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</si>
  <si>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</si>
  <si>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</si>
  <si>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</si>
  <si>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</si>
  <si>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</si>
  <si>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</si>
  <si>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</si>
  <si>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</si>
  <si>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</si>
  <si>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</si>
  <si>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</si>
  <si>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</si>
  <si>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</si>
  <si>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</si>
  <si>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</si>
  <si>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</si>
  <si>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</si>
  <si>
    <t>規則別記</t>
    <rPh sb="0" eb="2">
      <t>キソク</t>
    </rPh>
    <rPh sb="2" eb="4">
      <t>ベッキ</t>
    </rPh>
    <phoneticPr fontId="1"/>
  </si>
  <si>
    <t>第４０号様式（第８条関係）（Ａ４）</t>
    <phoneticPr fontId="1"/>
  </si>
  <si>
    <t>建築基準法第１５条第１項の規定による</t>
    <phoneticPr fontId="1"/>
  </si>
  <si>
    <t>建 築 工 事 届</t>
  </si>
  <si>
    <t>（第一面）</t>
  </si>
  <si>
    <t>令和</t>
    <phoneticPr fontId="1"/>
  </si>
  <si>
    <t>月</t>
    <rPh sb="0" eb="1">
      <t>ガツ</t>
    </rPh>
    <phoneticPr fontId="1"/>
  </si>
  <si>
    <t>日</t>
    <rPh sb="0" eb="1">
      <t>ヒ</t>
    </rPh>
    <phoneticPr fontId="1"/>
  </si>
  <si>
    <t>知事様</t>
    <rPh sb="0" eb="2">
      <t>チジ</t>
    </rPh>
    <rPh sb="2" eb="3">
      <t>サマ</t>
    </rPh>
    <phoneticPr fontId="1"/>
  </si>
  <si>
    <t>　　　氏名　　　</t>
    <phoneticPr fontId="1"/>
  </si>
  <si>
    <t>　　　郵便番号</t>
  </si>
  <si>
    <t>　　　住所</t>
  </si>
  <si>
    <t>　　　電話番号</t>
  </si>
  <si>
    <t>工事施工者（設計者又は代理者）</t>
  </si>
  <si>
    <t>　　　氏名</t>
  </si>
  <si>
    <t>　　　営業所名（建築士事務所名）</t>
  </si>
  <si>
    <t>　　　所在地</t>
  </si>
  <si>
    <t>工事監理者</t>
    <rPh sb="2" eb="4">
      <t>カンリ</t>
    </rPh>
    <phoneticPr fontId="1"/>
  </si>
  <si>
    <t>建築確認</t>
  </si>
  <si>
    <t>　　　確認済証番号　</t>
    <phoneticPr fontId="1"/>
  </si>
  <si>
    <t>　　　確認済証交付年月日</t>
    <phoneticPr fontId="1"/>
  </si>
  <si>
    <t>令和</t>
    <phoneticPr fontId="1"/>
  </si>
  <si>
    <t>　　　確認済証交付者</t>
  </si>
  <si>
    <t>株式会社　住宅性能評価センター　</t>
    <phoneticPr fontId="1"/>
  </si>
  <si>
    <t>除却工事施工者</t>
  </si>
  <si>
    <t>　　　氏名　　　　　　　　　　　　　　　　　　　　　　　　　　　　　　　　　</t>
    <phoneticPr fontId="1"/>
  </si>
  <si>
    <t>　　　営業所名</t>
  </si>
  <si>
    <t>※受付経由機関記載欄</t>
  </si>
  <si>
    <t>（第四面）</t>
    <rPh sb="1" eb="2">
      <t>ダイ</t>
    </rPh>
    <rPh sb="2" eb="3">
      <t>４</t>
    </rPh>
    <rPh sb="3" eb="4">
      <t>メン</t>
    </rPh>
    <phoneticPr fontId="1"/>
  </si>
  <si>
    <t>　【1.主要用途】</t>
    <rPh sb="4" eb="6">
      <t>シュヨウ</t>
    </rPh>
    <rPh sb="6" eb="8">
      <t>ヨウト</t>
    </rPh>
    <phoneticPr fontId="1"/>
  </si>
  <si>
    <t>(1)居住専用建築物</t>
    <rPh sb="3" eb="5">
      <t>キョジュウ</t>
    </rPh>
    <rPh sb="5" eb="7">
      <t>センヨウ</t>
    </rPh>
    <rPh sb="7" eb="10">
      <t>ケンチクブツ</t>
    </rPh>
    <phoneticPr fontId="1"/>
  </si>
  <si>
    <t>（</t>
    <phoneticPr fontId="1"/>
  </si>
  <si>
    <t>）</t>
    <phoneticPr fontId="1"/>
  </si>
  <si>
    <t>(2)居住産業併用建築物</t>
    <rPh sb="3" eb="5">
      <t>キョジュウ</t>
    </rPh>
    <rPh sb="5" eb="7">
      <t>サンギョウ</t>
    </rPh>
    <rPh sb="7" eb="9">
      <t>ヘイヨウ</t>
    </rPh>
    <rPh sb="9" eb="12">
      <t>ケンチクブツ</t>
    </rPh>
    <phoneticPr fontId="1"/>
  </si>
  <si>
    <t>(3)産業専用建築物</t>
    <rPh sb="3" eb="5">
      <t>サンギョウ</t>
    </rPh>
    <rPh sb="5" eb="7">
      <t>センヨウ</t>
    </rPh>
    <rPh sb="7" eb="10">
      <t>ケンチクブツ</t>
    </rPh>
    <phoneticPr fontId="1"/>
  </si>
  <si>
    <t>　【2.除却要因】</t>
    <phoneticPr fontId="1"/>
  </si>
  <si>
    <t>□</t>
    <phoneticPr fontId="1"/>
  </si>
  <si>
    <t>　【3.構造】</t>
    <phoneticPr fontId="1"/>
  </si>
  <si>
    <t>　【4.建築物の数】</t>
    <phoneticPr fontId="1"/>
  </si>
  <si>
    <t>　【5.住宅の戸数】　　　</t>
    <phoneticPr fontId="1"/>
  </si>
  <si>
    <t>　【6.住宅の利用関係】</t>
    <phoneticPr fontId="1"/>
  </si>
  <si>
    <t>□</t>
    <phoneticPr fontId="1"/>
  </si>
  <si>
    <t>(1)持家</t>
    <phoneticPr fontId="1"/>
  </si>
  <si>
    <t>(2)貸家</t>
    <phoneticPr fontId="1"/>
  </si>
  <si>
    <t>(3)給与住宅</t>
    <phoneticPr fontId="1"/>
  </si>
  <si>
    <t>　【7.建築物の床面積の合計】</t>
    <phoneticPr fontId="1"/>
  </si>
  <si>
    <t>㎡</t>
    <phoneticPr fontId="1"/>
  </si>
  <si>
    <t>　【8.建築物の評価額】　　</t>
    <phoneticPr fontId="1"/>
  </si>
  <si>
    <t>千円</t>
    <rPh sb="0" eb="2">
      <t>センエン</t>
    </rPh>
    <phoneticPr fontId="1"/>
  </si>
  <si>
    <t>（第三面）</t>
    <rPh sb="1" eb="3">
      <t>ダイ３</t>
    </rPh>
    <rPh sb="3" eb="4">
      <t>メン</t>
    </rPh>
    <phoneticPr fontId="1"/>
  </si>
  <si>
    <t>【１.住宅部分の概要】</t>
    <rPh sb="3" eb="5">
      <t>ジュウタク</t>
    </rPh>
    <rPh sb="5" eb="7">
      <t>ブブン</t>
    </rPh>
    <rPh sb="8" eb="10">
      <t>ガイヨウ</t>
    </rPh>
    <phoneticPr fontId="1"/>
  </si>
  <si>
    <t>【イ.番号】</t>
  </si>
  <si>
    <t>【ロ.新設又はその他の別】</t>
    <rPh sb="5" eb="6">
      <t>マタ</t>
    </rPh>
    <phoneticPr fontId="1"/>
  </si>
  <si>
    <t>(1)新設</t>
    <rPh sb="3" eb="5">
      <t>シンセツ</t>
    </rPh>
    <phoneticPr fontId="1"/>
  </si>
  <si>
    <t>新築</t>
    <phoneticPr fontId="1"/>
  </si>
  <si>
    <t>増築</t>
    <phoneticPr fontId="1"/>
  </si>
  <si>
    <t>改築</t>
    <phoneticPr fontId="1"/>
  </si>
  <si>
    <t>(2)その他</t>
    <rPh sb="5" eb="6">
      <t>タ</t>
    </rPh>
    <phoneticPr fontId="1"/>
  </si>
  <si>
    <t>【ハ.新設住宅の資金】</t>
    <phoneticPr fontId="1"/>
  </si>
  <si>
    <t>(1)民間資金住宅</t>
    <phoneticPr fontId="1"/>
  </si>
  <si>
    <t>(3)住宅金融支援機構住宅</t>
    <phoneticPr fontId="1"/>
  </si>
  <si>
    <t>(4)都市再生機構住宅</t>
    <phoneticPr fontId="1"/>
  </si>
  <si>
    <t>(5)その他</t>
    <phoneticPr fontId="1"/>
  </si>
  <si>
    <t>【ニ.住宅の建築工法】　</t>
    <phoneticPr fontId="1"/>
  </si>
  <si>
    <t>(3)枠組壁工法</t>
    <phoneticPr fontId="1"/>
  </si>
  <si>
    <t>【ホ.住宅の種類】</t>
    <phoneticPr fontId="1"/>
  </si>
  <si>
    <t>(1)専用住宅</t>
    <phoneticPr fontId="1"/>
  </si>
  <si>
    <t>(2)併用住宅</t>
    <phoneticPr fontId="1"/>
  </si>
  <si>
    <t>【ヘ.住宅の建て方】</t>
    <phoneticPr fontId="1"/>
  </si>
  <si>
    <t>(1)一戸建住宅</t>
    <phoneticPr fontId="1"/>
  </si>
  <si>
    <t>【ト.利用関係】</t>
    <phoneticPr fontId="1"/>
  </si>
  <si>
    <t>(3)給与住宅</t>
    <phoneticPr fontId="1"/>
  </si>
  <si>
    <t>【チ.住宅の戸数】</t>
    <phoneticPr fontId="1"/>
  </si>
  <si>
    <t>戸</t>
    <rPh sb="0" eb="1">
      <t>ト</t>
    </rPh>
    <phoneticPr fontId="1"/>
  </si>
  <si>
    <t>）</t>
    <phoneticPr fontId="1"/>
  </si>
  <si>
    <t>（</t>
    <phoneticPr fontId="1"/>
  </si>
  <si>
    <t>(</t>
    <phoneticPr fontId="1"/>
  </si>
  <si>
    <t>)</t>
    <phoneticPr fontId="1"/>
  </si>
  <si>
    <t>【リ.工事部分の</t>
    <phoneticPr fontId="1"/>
  </si>
  <si>
    <t>㎡</t>
    <phoneticPr fontId="1"/>
  </si>
  <si>
    <t>　　床面積の合計】　　</t>
    <phoneticPr fontId="1"/>
  </si>
  <si>
    <t>（第二面）</t>
    <rPh sb="1" eb="2">
      <t>ダイ</t>
    </rPh>
    <rPh sb="2" eb="3">
      <t>2</t>
    </rPh>
    <rPh sb="3" eb="4">
      <t>メン</t>
    </rPh>
    <phoneticPr fontId="1"/>
  </si>
  <si>
    <t>【１.着工及び工事完了の予定期日】</t>
    <rPh sb="15" eb="16">
      <t>ヒ</t>
    </rPh>
    <phoneticPr fontId="1"/>
  </si>
  <si>
    <r>
      <t>　　【イ.着工予定期日】</t>
    </r>
    <r>
      <rPr>
        <sz val="10.5"/>
        <rFont val="Century"/>
        <family val="1"/>
      </rPr>
      <t/>
    </r>
    <phoneticPr fontId="1"/>
  </si>
  <si>
    <t>　　</t>
    <phoneticPr fontId="1"/>
  </si>
  <si>
    <t>　　【ロ.工事完了予定期日】</t>
    <phoneticPr fontId="1"/>
  </si>
  <si>
    <t>令和</t>
    <phoneticPr fontId="1"/>
  </si>
  <si>
    <t>　　</t>
    <phoneticPr fontId="1"/>
  </si>
  <si>
    <t>【２.建築主】</t>
    <phoneticPr fontId="1"/>
  </si>
  <si>
    <r>
      <t>　　【イ.建築主の種別】</t>
    </r>
    <r>
      <rPr>
        <sz val="10.5"/>
        <rFont val="Century"/>
        <family val="1"/>
      </rPr>
      <t/>
    </r>
    <phoneticPr fontId="1"/>
  </si>
  <si>
    <t>□</t>
    <phoneticPr fontId="1"/>
  </si>
  <si>
    <t>(1)国</t>
    <rPh sb="3" eb="4">
      <t>コク</t>
    </rPh>
    <phoneticPr fontId="1"/>
  </si>
  <si>
    <t>(2)都道府県</t>
    <phoneticPr fontId="1"/>
  </si>
  <si>
    <t>(3)市区町村</t>
    <rPh sb="3" eb="5">
      <t>シク</t>
    </rPh>
    <rPh sb="5" eb="7">
      <t>チョウソン</t>
    </rPh>
    <phoneticPr fontId="1"/>
  </si>
  <si>
    <t>(4)会社</t>
    <phoneticPr fontId="1"/>
  </si>
  <si>
    <t>(5)会社でない団体</t>
    <phoneticPr fontId="1"/>
  </si>
  <si>
    <t>(6)個人</t>
  </si>
  <si>
    <t>　　【ロ.資本の額又は出資の総額】</t>
    <phoneticPr fontId="1"/>
  </si>
  <si>
    <t>(1)1,000万円以下</t>
    <phoneticPr fontId="1"/>
  </si>
  <si>
    <t>(2)1,000万円超～3,000万円以下</t>
    <phoneticPr fontId="1"/>
  </si>
  <si>
    <t>(3)3,000万円超～1億円以下</t>
    <phoneticPr fontId="1"/>
  </si>
  <si>
    <t>(4)1億円超～10億円以下　</t>
    <phoneticPr fontId="1"/>
  </si>
  <si>
    <t>(5)10億円超</t>
    <phoneticPr fontId="1"/>
  </si>
  <si>
    <t>【３.敷地の位置】</t>
    <phoneticPr fontId="1"/>
  </si>
  <si>
    <t>　　【イ.地名地番】</t>
  </si>
  <si>
    <t>　　【ロ.都市計画】</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</si>
  <si>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</si>
  <si>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</si>
  <si>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</si>
  <si>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</si>
  <si>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</si>
  <si>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</si>
  <si>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phoneticPr fontId="1"/>
  </si>
  <si>
    <t>(2)増築</t>
    <phoneticPr fontId="1"/>
  </si>
  <si>
    <t>(3)改築</t>
    <phoneticPr fontId="1"/>
  </si>
  <si>
    <t>(4)移転</t>
    <phoneticPr fontId="1"/>
  </si>
  <si>
    <t>【５.主要用途】　</t>
    <phoneticPr fontId="1"/>
  </si>
  <si>
    <t>（</t>
    <phoneticPr fontId="1"/>
  </si>
  <si>
    <t>）</t>
    <phoneticPr fontId="1"/>
  </si>
  <si>
    <t>(2)居住産業併用建築物</t>
    <rPh sb="3" eb="5">
      <t>キョジュウ</t>
    </rPh>
    <rPh sb="5" eb="7">
      <t>サンギョウ</t>
    </rPh>
    <rPh sb="7" eb="9">
      <t>ヘイヨウ</t>
    </rPh>
    <phoneticPr fontId="1"/>
  </si>
  <si>
    <t>(3)産業専用建築物</t>
    <rPh sb="3" eb="5">
      <t>サンギョウ</t>
    </rPh>
    <rPh sb="5" eb="7">
      <t>センヨウ</t>
    </rPh>
    <phoneticPr fontId="1"/>
  </si>
  <si>
    <t>【６.一の建築物ごとの内容】</t>
    <phoneticPr fontId="1"/>
  </si>
  <si>
    <t>【イ.番号】</t>
    <phoneticPr fontId="1"/>
  </si>
  <si>
    <t>(</t>
    <phoneticPr fontId="1"/>
  </si>
  <si>
    <t>)</t>
    <phoneticPr fontId="1"/>
  </si>
  <si>
    <r>
      <t>【ロ.用途】</t>
    </r>
    <r>
      <rPr>
        <sz val="10.5"/>
        <rFont val="Century"/>
        <family val="1"/>
      </rPr>
      <t/>
    </r>
    <phoneticPr fontId="1"/>
  </si>
  <si>
    <t>(1)事務所等</t>
    <phoneticPr fontId="1"/>
  </si>
  <si>
    <t>(2)物品販売業を</t>
    <phoneticPr fontId="1"/>
  </si>
  <si>
    <t xml:space="preserve">      営む店舗等</t>
    <phoneticPr fontId="1"/>
  </si>
  <si>
    <t>(3)工場，作業場</t>
    <phoneticPr fontId="1"/>
  </si>
  <si>
    <t>(4)倉庫</t>
    <phoneticPr fontId="1"/>
  </si>
  <si>
    <t>(5)学校</t>
    <phoneticPr fontId="1"/>
  </si>
  <si>
    <t>(6)病院，診療所</t>
    <phoneticPr fontId="1"/>
  </si>
  <si>
    <t>(9)その他</t>
    <phoneticPr fontId="1"/>
  </si>
  <si>
    <t>多用途</t>
    <phoneticPr fontId="1"/>
  </si>
  <si>
    <t>【ハ.工事部分の構造】</t>
  </si>
  <si>
    <t>(1)木造</t>
    <phoneticPr fontId="1"/>
  </si>
  <si>
    <t>(2)鉄骨鉄筋ｺﾝｸﾘｰﾄ造</t>
    <phoneticPr fontId="1"/>
  </si>
  <si>
    <t>(3)鉄筋ｺﾝｸﾘｰﾄ造</t>
    <phoneticPr fontId="1"/>
  </si>
  <si>
    <t>(4)鉄骨造</t>
    <phoneticPr fontId="1"/>
  </si>
  <si>
    <t>(5)ｺﾝｸﾘｰﾄﾌﾞﾛｯｸ造</t>
    <phoneticPr fontId="1"/>
  </si>
  <si>
    <t>(6)その他</t>
    <phoneticPr fontId="1"/>
  </si>
  <si>
    <t xml:space="preserve">【ニ.工事の予定期間】 </t>
    <rPh sb="6" eb="8">
      <t>ヨテイ</t>
    </rPh>
    <rPh sb="8" eb="10">
      <t>キカン</t>
    </rPh>
    <phoneticPr fontId="1"/>
  </si>
  <si>
    <t>月間）</t>
    <rPh sb="0" eb="2">
      <t>ゲッカン</t>
    </rPh>
    <phoneticPr fontId="1"/>
  </si>
  <si>
    <t xml:space="preserve">【ホ.工事部分の床面積の合計】 </t>
    <phoneticPr fontId="1"/>
  </si>
  <si>
    <t>㎡）</t>
    <phoneticPr fontId="1"/>
  </si>
  <si>
    <t>【ヘ.建築工事費予定額】</t>
    <phoneticPr fontId="1"/>
  </si>
  <si>
    <t>万円）</t>
    <phoneticPr fontId="1"/>
  </si>
  <si>
    <r>
      <t>【ト.新築工事の場合における地上の階数】　</t>
    </r>
    <r>
      <rPr>
        <sz val="10.5"/>
        <rFont val="Century"/>
        <family val="1"/>
      </rPr>
      <t/>
    </r>
    <phoneticPr fontId="1"/>
  </si>
  <si>
    <t>【チ.新築工事の場合における地下の階数】</t>
    <phoneticPr fontId="1"/>
  </si>
  <si>
    <t>【７.新築工事の場合における敷地面積】　</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</si>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</sst>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Red]\(0\)"/>
    <numFmt numFmtId="177" formatCode="#,##0_ "/>
    <numFmt numFmtId="178" formatCode="#,##0.00_ "/>
    <numFmt numFmtId="179" formatCode="0_ "/>
    <numFmt numFmtId="180" formatCode="#,##0.00_);[Red]\(#,##0.00\)"/>
    <numFmt numFmtId="181" formatCode="#,##0_);[Red]\(#,##0\)"/>
    <numFmt numFmtId="182" formatCode="[&lt;=999]000;[&lt;=99999]000\-00;000\-0000"/>
  </numFmts>
  <fonts count="36">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
      <sz val="8"/>
      <name val="ＭＳ 明朝"/>
      <family val="1"/>
      <charset val="128"/>
    </font>
    <font>
      <sz val="10"/>
      <name val="ＭＳ 明朝"/>
      <family val="1"/>
      <charset val="128"/>
    </font>
    <font>
      <sz val="22"/>
      <name val="ＭＳ 明朝"/>
      <family val="1"/>
      <charset val="128"/>
    </font>
    <font>
      <sz val="10.5"/>
      <name val="Century"/>
      <family val="1"/>
    </font>
  </fonts>
  <fills count="26">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indexed="22"/>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635">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24" fillId="0" borderId="0" xfId="0" applyFont="1" applyFill="1">
      <alignment vertical="center"/>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0" xfId="1" applyFont="1" applyFill="1" applyBorder="1" applyAlignment="1">
      <alignment vertical="center" wrapText="1"/>
    </xf>
    <xf numFmtId="0" fontId="32" fillId="25" borderId="0" xfId="0" applyFont="1" applyFill="1" applyAlignment="1">
      <alignment vertical="center"/>
    </xf>
    <xf numFmtId="0" fontId="33" fillId="25" borderId="0" xfId="0" applyFont="1" applyFill="1" applyAlignment="1">
      <alignment vertical="center"/>
    </xf>
    <xf numFmtId="0" fontId="33" fillId="25" borderId="0" xfId="0" applyFont="1" applyFill="1" applyAlignment="1"/>
    <xf numFmtId="0" fontId="34" fillId="25" borderId="0" xfId="0" applyFont="1" applyFill="1" applyAlignment="1"/>
    <xf numFmtId="0" fontId="34" fillId="25" borderId="0" xfId="0" applyFont="1" applyFill="1" applyAlignment="1">
      <alignment horizontal="center" vertical="center"/>
    </xf>
    <xf numFmtId="0" fontId="33" fillId="25" borderId="0" xfId="0" applyFont="1" applyFill="1" applyAlignment="1">
      <alignment horizontal="center" vertical="center"/>
    </xf>
    <xf numFmtId="0" fontId="33" fillId="0" borderId="0" xfId="0" applyFont="1" applyFill="1" applyAlignment="1" applyProtection="1">
      <alignment horizontal="center" vertical="center"/>
      <protection locked="0"/>
    </xf>
    <xf numFmtId="0" fontId="33" fillId="25" borderId="3" xfId="0" applyFont="1" applyFill="1" applyBorder="1" applyAlignment="1">
      <alignment vertical="center"/>
    </xf>
    <xf numFmtId="0" fontId="33" fillId="25" borderId="0" xfId="0" applyFont="1" applyFill="1" applyAlignment="1" applyProtection="1">
      <alignment horizontal="left" vertical="center" shrinkToFit="1"/>
    </xf>
    <xf numFmtId="0" fontId="33" fillId="25" borderId="0" xfId="0" applyNumberFormat="1" applyFont="1" applyFill="1" applyAlignment="1" applyProtection="1">
      <alignment horizontal="left" vertical="center"/>
    </xf>
    <xf numFmtId="0" fontId="33" fillId="25" borderId="4" xfId="0" applyFont="1" applyFill="1" applyBorder="1" applyAlignment="1">
      <alignment vertical="center"/>
    </xf>
    <xf numFmtId="0" fontId="33" fillId="25" borderId="4" xfId="0" applyFont="1" applyFill="1" applyBorder="1" applyAlignment="1" applyProtection="1">
      <alignment horizontal="left" vertical="center"/>
    </xf>
    <xf numFmtId="0" fontId="33" fillId="25" borderId="4" xfId="0" applyFont="1" applyFill="1" applyBorder="1" applyAlignment="1">
      <alignment horizontal="center" vertical="center"/>
    </xf>
    <xf numFmtId="0" fontId="33" fillId="25" borderId="0" xfId="0" applyFont="1" applyFill="1" applyAlignment="1" applyProtection="1">
      <alignment horizontal="center" vertical="center"/>
      <protection locked="0"/>
    </xf>
    <xf numFmtId="0" fontId="33" fillId="25" borderId="4" xfId="0" applyFont="1" applyFill="1" applyBorder="1" applyAlignment="1" applyProtection="1">
      <alignment horizontal="left" vertical="center" shrinkToFit="1"/>
      <protection locked="0"/>
    </xf>
    <xf numFmtId="0" fontId="33" fillId="25" borderId="4" xfId="0" applyFont="1" applyFill="1" applyBorder="1" applyAlignment="1" applyProtection="1">
      <alignment vertical="center" shrinkToFit="1"/>
      <protection locked="0"/>
    </xf>
    <xf numFmtId="0" fontId="33" fillId="25" borderId="3" xfId="0" applyFont="1" applyFill="1" applyBorder="1" applyAlignment="1" applyProtection="1">
      <alignment vertical="center"/>
      <protection locked="0"/>
    </xf>
    <xf numFmtId="0" fontId="33" fillId="25" borderId="3" xfId="0" applyFont="1" applyFill="1" applyBorder="1" applyAlignment="1" applyProtection="1">
      <alignment horizontal="center" vertical="center"/>
      <protection locked="0"/>
    </xf>
    <xf numFmtId="0" fontId="33" fillId="25" borderId="3" xfId="0" applyFont="1" applyFill="1" applyBorder="1" applyAlignment="1">
      <alignment horizontal="center" vertical="center"/>
    </xf>
    <xf numFmtId="0" fontId="33" fillId="25" borderId="0" xfId="0" applyFont="1" applyFill="1" applyAlignment="1" applyProtection="1">
      <alignment vertical="center"/>
      <protection locked="0"/>
    </xf>
    <xf numFmtId="0" fontId="33" fillId="25" borderId="0" xfId="0" applyFont="1" applyFill="1" applyBorder="1" applyAlignment="1" applyProtection="1">
      <alignment horizontal="center" vertical="center"/>
      <protection locked="0"/>
    </xf>
    <xf numFmtId="49" fontId="33" fillId="0" borderId="0" xfId="0" applyNumberFormat="1" applyFont="1" applyFill="1" applyAlignment="1" applyProtection="1">
      <alignment horizontal="center" vertical="center"/>
      <protection locked="0"/>
    </xf>
    <xf numFmtId="178" fontId="33" fillId="25" borderId="0" xfId="0" applyNumberFormat="1" applyFont="1" applyFill="1" applyAlignment="1" applyProtection="1">
      <alignment vertical="center"/>
      <protection locked="0"/>
    </xf>
    <xf numFmtId="0" fontId="33" fillId="25" borderId="0" xfId="0" applyFont="1" applyFill="1" applyBorder="1" applyAlignment="1">
      <alignment vertical="center"/>
    </xf>
    <xf numFmtId="3" fontId="33" fillId="25" borderId="0" xfId="0" applyNumberFormat="1" applyFont="1" applyFill="1" applyBorder="1" applyAlignment="1" applyProtection="1">
      <alignment vertical="center"/>
      <protection locked="0"/>
    </xf>
    <xf numFmtId="49" fontId="33" fillId="25" borderId="3" xfId="0" applyNumberFormat="1" applyFont="1" applyFill="1" applyBorder="1" applyAlignment="1">
      <alignment vertical="center"/>
    </xf>
    <xf numFmtId="0" fontId="33" fillId="25" borderId="0" xfId="0" applyFont="1" applyFill="1" applyAlignment="1" applyProtection="1">
      <alignment vertical="center"/>
    </xf>
    <xf numFmtId="0" fontId="33" fillId="25" borderId="0" xfId="0" applyFont="1" applyFill="1" applyAlignment="1" applyProtection="1">
      <alignment horizontal="left" vertical="center"/>
    </xf>
    <xf numFmtId="0" fontId="33" fillId="0" borderId="0" xfId="0" applyFont="1" applyFill="1" applyAlignment="1" applyProtection="1">
      <alignment vertical="center"/>
      <protection locked="0"/>
    </xf>
    <xf numFmtId="0" fontId="33" fillId="0" borderId="0" xfId="0" applyFont="1" applyFill="1" applyAlignment="1">
      <alignment vertical="center"/>
    </xf>
    <xf numFmtId="0" fontId="33" fillId="25" borderId="0" xfId="0" applyFont="1" applyFill="1" applyAlignment="1">
      <alignment horizontal="left" vertical="center"/>
    </xf>
    <xf numFmtId="0" fontId="33" fillId="0" borderId="0" xfId="0" applyFont="1" applyFill="1" applyAlignment="1" applyProtection="1">
      <alignment vertical="center"/>
    </xf>
    <xf numFmtId="0" fontId="33" fillId="0" borderId="0" xfId="0" applyFont="1" applyFill="1" applyAlignment="1">
      <alignment horizontal="left" vertical="center"/>
    </xf>
    <xf numFmtId="0" fontId="33" fillId="25" borderId="0" xfId="0" applyFont="1" applyFill="1" applyAlignment="1">
      <alignment horizontal="center" vertical="center" shrinkToFit="1"/>
    </xf>
    <xf numFmtId="178" fontId="33" fillId="25" borderId="0" xfId="0" applyNumberFormat="1" applyFont="1" applyFill="1" applyAlignment="1" applyProtection="1">
      <alignment horizontal="center" vertical="center"/>
      <protection locked="0"/>
    </xf>
    <xf numFmtId="0" fontId="33" fillId="25" borderId="4" xfId="0" applyFont="1" applyFill="1" applyBorder="1" applyAlignment="1">
      <alignment horizontal="center" vertical="center" shrinkToFit="1"/>
    </xf>
    <xf numFmtId="49" fontId="33" fillId="25" borderId="0" xfId="0" applyNumberFormat="1" applyFont="1" applyFill="1" applyAlignment="1">
      <alignment vertical="center"/>
    </xf>
    <xf numFmtId="49" fontId="33" fillId="25" borderId="0" xfId="0" applyNumberFormat="1" applyFont="1" applyFill="1" applyBorder="1" applyAlignment="1">
      <alignment horizontal="center" vertical="center"/>
    </xf>
    <xf numFmtId="49" fontId="33" fillId="0" borderId="0" xfId="0" applyNumberFormat="1" applyFont="1" applyFill="1" applyAlignment="1" applyProtection="1">
      <alignment vertical="center"/>
      <protection locked="0"/>
    </xf>
    <xf numFmtId="49" fontId="33" fillId="25" borderId="0" xfId="0" applyNumberFormat="1" applyFont="1" applyFill="1" applyBorder="1" applyAlignment="1">
      <alignment vertical="center"/>
    </xf>
    <xf numFmtId="49" fontId="33" fillId="25" borderId="0" xfId="0" applyNumberFormat="1" applyFont="1" applyFill="1" applyBorder="1" applyAlignment="1" applyProtection="1">
      <alignment vertical="center"/>
      <protection locked="0"/>
    </xf>
    <xf numFmtId="49" fontId="33" fillId="25" borderId="4" xfId="0" applyNumberFormat="1" applyFont="1" applyFill="1" applyBorder="1" applyAlignment="1">
      <alignment vertical="center"/>
    </xf>
    <xf numFmtId="49" fontId="33" fillId="0" borderId="4" xfId="0" applyNumberFormat="1" applyFont="1" applyFill="1" applyBorder="1" applyAlignment="1" applyProtection="1">
      <alignment horizontal="center" vertical="center"/>
      <protection locked="0"/>
    </xf>
    <xf numFmtId="49" fontId="33" fillId="25" borderId="26" xfId="0" applyNumberFormat="1" applyFont="1" applyFill="1" applyBorder="1" applyAlignment="1">
      <alignment vertical="center"/>
    </xf>
    <xf numFmtId="49" fontId="33" fillId="25" borderId="26" xfId="0" applyNumberFormat="1" applyFont="1" applyFill="1" applyBorder="1" applyAlignment="1" applyProtection="1">
      <alignment vertical="center"/>
      <protection locked="0"/>
    </xf>
    <xf numFmtId="49" fontId="33" fillId="25" borderId="3" xfId="0" applyNumberFormat="1" applyFont="1" applyFill="1" applyBorder="1" applyAlignment="1" applyProtection="1">
      <alignment vertical="center"/>
      <protection locked="0"/>
    </xf>
    <xf numFmtId="49" fontId="33" fillId="25" borderId="3" xfId="0" applyNumberFormat="1" applyFont="1" applyFill="1" applyBorder="1" applyAlignment="1" applyProtection="1">
      <alignment horizontal="center" vertical="center"/>
      <protection locked="0"/>
    </xf>
    <xf numFmtId="49" fontId="33" fillId="25" borderId="3" xfId="0" applyNumberFormat="1" applyFont="1" applyFill="1" applyBorder="1" applyAlignment="1">
      <alignment horizontal="center" vertical="center"/>
    </xf>
    <xf numFmtId="49" fontId="33" fillId="25" borderId="0" xfId="0" applyNumberFormat="1" applyFont="1" applyFill="1" applyBorder="1" applyAlignment="1" applyProtection="1">
      <alignment horizontal="center" vertical="center"/>
      <protection locked="0"/>
    </xf>
    <xf numFmtId="49" fontId="33" fillId="25" borderId="4" xfId="0" applyNumberFormat="1" applyFont="1" applyFill="1" applyBorder="1" applyAlignment="1" applyProtection="1">
      <alignment vertical="center"/>
      <protection locked="0"/>
    </xf>
    <xf numFmtId="49" fontId="33" fillId="25" borderId="4" xfId="0" applyNumberFormat="1" applyFont="1" applyFill="1" applyBorder="1" applyAlignment="1" applyProtection="1">
      <alignment horizontal="center" vertical="center"/>
      <protection locked="0"/>
    </xf>
    <xf numFmtId="49" fontId="33" fillId="25" borderId="4" xfId="0" applyNumberFormat="1" applyFont="1" applyFill="1" applyBorder="1" applyAlignment="1">
      <alignment horizontal="center" vertical="center"/>
    </xf>
    <xf numFmtId="49" fontId="33" fillId="25" borderId="0" xfId="0" applyNumberFormat="1" applyFont="1" applyFill="1" applyAlignment="1">
      <alignment horizontal="center" vertical="center"/>
    </xf>
    <xf numFmtId="49" fontId="33" fillId="0" borderId="0" xfId="0" applyNumberFormat="1" applyFont="1" applyFill="1" applyAlignment="1">
      <alignment vertical="center"/>
    </xf>
    <xf numFmtId="49" fontId="33" fillId="25" borderId="0" xfId="0" applyNumberFormat="1" applyFont="1" applyFill="1" applyAlignment="1" applyProtection="1">
      <alignment horizontal="center" vertical="center"/>
      <protection locked="0"/>
    </xf>
    <xf numFmtId="0" fontId="5" fillId="0" borderId="0" xfId="0" applyFont="1" applyAlignment="1">
      <alignment horizontal="left" vertical="top"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4" xfId="0" applyFont="1" applyFill="1" applyBorder="1" applyAlignment="1">
      <alignment horizontal="left" vertical="center" wrapText="1"/>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0" fontId="5" fillId="0" borderId="36" xfId="0" applyFont="1" applyFill="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0" fontId="5" fillId="0" borderId="27"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0" xfId="0" applyFont="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0" xfId="0" applyFont="1" applyFill="1" applyBorder="1" applyAlignment="1">
      <alignment horizontal="left" vertical="center"/>
    </xf>
    <xf numFmtId="0" fontId="5" fillId="0" borderId="2" xfId="0" applyFont="1" applyFill="1" applyBorder="1" applyAlignment="1">
      <alignment horizontal="left" vertical="center" wrapText="1"/>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Border="1" applyAlignment="1" applyProtection="1">
      <alignment horizontal="center" vertical="center" shrinkToFit="1"/>
      <protection locked="0"/>
    </xf>
    <xf numFmtId="177" fontId="5" fillId="0" borderId="3"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3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6" xfId="0" applyFont="1" applyFill="1" applyBorder="1" applyAlignment="1">
      <alignment horizontal="center" vertical="center" wrapText="1"/>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center" vertical="center" wrapText="1"/>
    </xf>
    <xf numFmtId="0" fontId="5" fillId="0" borderId="27" xfId="0" applyFont="1" applyBorder="1" applyAlignment="1">
      <alignment horizontal="left" vertical="center" shrinkToFi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0" xfId="0" applyFont="1" applyAlignment="1">
      <alignment horizontal="left" vertical="center"/>
    </xf>
    <xf numFmtId="0" fontId="5" fillId="0" borderId="29" xfId="0" applyFont="1" applyBorder="1" applyAlignment="1">
      <alignment horizontal="left" vertical="center"/>
    </xf>
    <xf numFmtId="0" fontId="5" fillId="0" borderId="3"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4" xfId="0" applyFont="1" applyBorder="1" applyAlignment="1">
      <alignment horizontal="left" vertical="center"/>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Fill="1" applyBorder="1" applyAlignment="1">
      <alignment horizontal="center" vertical="center"/>
    </xf>
    <xf numFmtId="0" fontId="5" fillId="0" borderId="33"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1" fontId="5" fillId="0" borderId="26" xfId="0" applyNumberFormat="1" applyFont="1" applyFill="1" applyBorder="1" applyAlignment="1" applyProtection="1">
      <alignment horizontal="center" vertical="center" shrinkToFit="1"/>
      <protection locked="0"/>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76" fontId="5" fillId="0" borderId="35" xfId="0" applyNumberFormat="1" applyFont="1" applyFill="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7" fillId="2" borderId="24" xfId="1" applyFont="1" applyFill="1" applyBorder="1" applyAlignment="1">
      <alignment horizontal="center" vertical="center" textRotation="255" wrapText="1"/>
    </xf>
    <xf numFmtId="0" fontId="8" fillId="2" borderId="2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xf numFmtId="0" fontId="33" fillId="0" borderId="0" xfId="0" applyFont="1" applyFill="1" applyAlignment="1" applyProtection="1">
      <alignment horizontal="left" vertical="center" shrinkToFit="1"/>
      <protection locked="0"/>
    </xf>
    <xf numFmtId="49" fontId="33" fillId="0" borderId="4" xfId="0" applyNumberFormat="1" applyFont="1" applyFill="1" applyBorder="1" applyAlignment="1" applyProtection="1">
      <alignment horizontal="left" vertical="center"/>
      <protection locked="0"/>
    </xf>
    <xf numFmtId="0" fontId="33" fillId="0" borderId="0" xfId="0" applyFont="1" applyFill="1" applyAlignment="1" applyProtection="1">
      <alignment horizontal="left" vertical="top" wrapText="1"/>
      <protection locked="0"/>
    </xf>
    <xf numFmtId="0" fontId="33" fillId="0" borderId="0" xfId="0" applyFont="1" applyFill="1" applyAlignment="1" applyProtection="1">
      <alignment horizontal="center" vertical="center" shrinkToFit="1"/>
      <protection locked="0"/>
    </xf>
    <xf numFmtId="0" fontId="33" fillId="0" borderId="4" xfId="0" applyFont="1" applyFill="1" applyBorder="1" applyAlignment="1" applyProtection="1">
      <alignment vertical="center" shrinkToFit="1"/>
      <protection locked="0"/>
    </xf>
    <xf numFmtId="182" fontId="33" fillId="0" borderId="0" xfId="0" applyNumberFormat="1" applyFont="1" applyFill="1" applyAlignment="1" applyProtection="1">
      <alignment horizontal="center" vertical="center"/>
      <protection locked="0"/>
    </xf>
    <xf numFmtId="0" fontId="33" fillId="25" borderId="0" xfId="0" applyFont="1" applyFill="1" applyAlignment="1">
      <alignment horizontal="center" vertical="center"/>
    </xf>
    <xf numFmtId="0" fontId="34" fillId="25" borderId="0" xfId="0" applyFont="1" applyFill="1" applyAlignment="1">
      <alignment horizontal="center" vertical="center"/>
    </xf>
    <xf numFmtId="49" fontId="33" fillId="0" borderId="26" xfId="0" applyNumberFormat="1" applyFont="1" applyFill="1" applyBorder="1" applyAlignment="1" applyProtection="1">
      <alignment horizontal="center" vertical="center"/>
      <protection locked="0"/>
    </xf>
    <xf numFmtId="49" fontId="33" fillId="0" borderId="0" xfId="0" applyNumberFormat="1" applyFont="1" applyFill="1" applyAlignment="1">
      <alignment horizontal="center" vertical="center"/>
    </xf>
    <xf numFmtId="49" fontId="33" fillId="0" borderId="4" xfId="0" applyNumberFormat="1" applyFont="1" applyFill="1" applyBorder="1" applyAlignment="1">
      <alignment horizontal="center" vertical="center"/>
    </xf>
    <xf numFmtId="49" fontId="33" fillId="25" borderId="0" xfId="0" applyNumberFormat="1" applyFont="1" applyFill="1" applyAlignment="1">
      <alignment horizontal="right" vertical="center"/>
    </xf>
    <xf numFmtId="49" fontId="33" fillId="0" borderId="0" xfId="0" applyNumberFormat="1" applyFont="1" applyFill="1" applyAlignment="1">
      <alignment vertical="center"/>
    </xf>
    <xf numFmtId="49" fontId="33" fillId="0" borderId="0" xfId="0" applyNumberFormat="1" applyFont="1" applyFill="1" applyAlignment="1" applyProtection="1">
      <alignment vertical="center"/>
      <protection locked="0"/>
    </xf>
    <xf numFmtId="49" fontId="33" fillId="0" borderId="0" xfId="0" applyNumberFormat="1" applyFont="1" applyFill="1" applyAlignment="1" applyProtection="1">
      <alignment horizontal="center" vertical="center"/>
      <protection locked="0"/>
    </xf>
    <xf numFmtId="49" fontId="33" fillId="0" borderId="3" xfId="0" applyNumberFormat="1" applyFont="1" applyFill="1" applyBorder="1" applyAlignment="1" applyProtection="1">
      <alignment vertical="center"/>
      <protection locked="0"/>
    </xf>
    <xf numFmtId="49" fontId="33" fillId="0" borderId="0" xfId="0" applyNumberFormat="1" applyFont="1" applyFill="1" applyBorder="1" applyAlignment="1" applyProtection="1">
      <alignment vertical="center"/>
      <protection locked="0"/>
    </xf>
    <xf numFmtId="49" fontId="33" fillId="0" borderId="4" xfId="0" applyNumberFormat="1" applyFont="1" applyFill="1" applyBorder="1" applyAlignment="1" applyProtection="1">
      <alignment vertical="center"/>
      <protection locked="0"/>
    </xf>
    <xf numFmtId="49" fontId="33" fillId="0" borderId="4" xfId="0" applyNumberFormat="1" applyFont="1" applyFill="1" applyBorder="1" applyAlignment="1">
      <alignment vertical="center"/>
    </xf>
    <xf numFmtId="49" fontId="33" fillId="0" borderId="26" xfId="0" applyNumberFormat="1" applyFont="1" applyFill="1" applyBorder="1" applyAlignment="1" applyProtection="1">
      <alignment horizontal="left" vertical="center"/>
      <protection locked="0"/>
    </xf>
    <xf numFmtId="49" fontId="33" fillId="0" borderId="26" xfId="0" applyNumberFormat="1" applyFont="1" applyFill="1" applyBorder="1" applyAlignment="1">
      <alignment horizontal="left" vertical="center"/>
    </xf>
    <xf numFmtId="0" fontId="33" fillId="0" borderId="0" xfId="0" applyFont="1" applyFill="1" applyAlignment="1">
      <alignment vertical="center"/>
    </xf>
    <xf numFmtId="0" fontId="33" fillId="0" borderId="4" xfId="0" applyFont="1" applyFill="1" applyBorder="1" applyAlignment="1">
      <alignment vertical="center"/>
    </xf>
    <xf numFmtId="49" fontId="33" fillId="0" borderId="0" xfId="0" applyNumberFormat="1" applyFont="1" applyFill="1" applyBorder="1" applyAlignment="1" applyProtection="1">
      <alignment vertical="center" shrinkToFit="1"/>
      <protection locked="0"/>
    </xf>
    <xf numFmtId="49" fontId="33" fillId="25" borderId="4" xfId="0" applyNumberFormat="1" applyFont="1" applyFill="1" applyBorder="1" applyAlignment="1">
      <alignment horizontal="center" vertical="center"/>
    </xf>
    <xf numFmtId="0" fontId="33" fillId="0" borderId="0" xfId="0" applyFont="1" applyFill="1" applyAlignment="1">
      <alignment horizontal="center" vertical="center"/>
    </xf>
    <xf numFmtId="0" fontId="33" fillId="25" borderId="4" xfId="0" applyFont="1" applyFill="1" applyBorder="1" applyAlignment="1">
      <alignment horizontal="center" vertical="center"/>
    </xf>
    <xf numFmtId="0" fontId="33" fillId="0" borderId="0" xfId="0" applyFont="1" applyFill="1" applyAlignment="1" applyProtection="1">
      <alignment horizontal="center" vertical="center"/>
    </xf>
    <xf numFmtId="0" fontId="33" fillId="0" borderId="0" xfId="0" applyFont="1" applyFill="1" applyBorder="1" applyAlignment="1">
      <alignment vertical="center"/>
    </xf>
    <xf numFmtId="3" fontId="33" fillId="0" borderId="0" xfId="0" applyNumberFormat="1" applyFont="1" applyFill="1" applyBorder="1" applyAlignment="1" applyProtection="1">
      <alignment vertical="center"/>
      <protection locked="0"/>
    </xf>
    <xf numFmtId="0" fontId="33" fillId="0" borderId="4" xfId="0" applyFont="1" applyFill="1" applyBorder="1" applyAlignment="1">
      <alignment horizontal="center" vertical="center"/>
    </xf>
    <xf numFmtId="0" fontId="33" fillId="0" borderId="0" xfId="0" applyFont="1" applyFill="1" applyAlignment="1" applyProtection="1">
      <alignment horizontal="center" vertical="center"/>
      <protection locked="0"/>
    </xf>
    <xf numFmtId="0" fontId="33" fillId="0" borderId="3" xfId="0" applyFont="1" applyFill="1" applyBorder="1" applyAlignment="1" applyProtection="1">
      <alignment vertical="center"/>
      <protection locked="0"/>
    </xf>
    <xf numFmtId="0" fontId="33" fillId="0" borderId="3" xfId="0" applyFont="1" applyFill="1" applyBorder="1" applyAlignment="1" applyProtection="1">
      <alignment horizontal="center" vertical="center"/>
      <protection locked="0"/>
    </xf>
    <xf numFmtId="0" fontId="33" fillId="0" borderId="0" xfId="0" applyFont="1" applyFill="1" applyAlignment="1" applyProtection="1">
      <alignment vertical="center"/>
      <protection locked="0"/>
    </xf>
  </cellXfs>
  <cellStyles count="6">
    <cellStyle name="桁区切り" xfId="5" builtinId="6"/>
    <cellStyle name="標準" xfId="0" builtinId="0"/>
    <cellStyle name="標準 2" xfId="1"/>
    <cellStyle name="標準 2 2" xfId="2"/>
    <cellStyle name="標準 3" xfId="3"/>
    <cellStyle name="標準 4" xfId="4"/>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BP845"/>
  <sheetViews>
    <sheetView tabSelected="1" view="pageBreakPreview" zoomScale="110" zoomScaleNormal="100" zoomScaleSheetLayoutView="110" workbookViewId="0">
      <selection activeCell="AU32" sqref="AU32"/>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554" t="s">
        <v>0</v>
      </c>
      <c r="B1" s="554"/>
      <c r="C1" s="554"/>
      <c r="D1" s="554"/>
      <c r="E1" s="554"/>
      <c r="F1" s="554"/>
      <c r="G1" s="554"/>
      <c r="H1" s="554"/>
      <c r="I1" s="554"/>
      <c r="J1" s="554"/>
      <c r="K1" s="554"/>
      <c r="L1" s="554"/>
      <c r="M1" s="554"/>
    </row>
    <row r="2" spans="1:39">
      <c r="A2" s="554"/>
      <c r="B2" s="554"/>
      <c r="C2" s="554"/>
      <c r="D2" s="554"/>
      <c r="E2" s="554"/>
      <c r="F2" s="554"/>
      <c r="G2" s="554"/>
      <c r="H2" s="554"/>
      <c r="I2" s="554"/>
      <c r="J2" s="554"/>
      <c r="K2" s="554"/>
      <c r="L2" s="554"/>
      <c r="M2" s="554"/>
    </row>
    <row r="4" spans="1:39" ht="8.1" customHeight="1">
      <c r="A4" s="554" t="s">
        <v>1</v>
      </c>
      <c r="B4" s="554"/>
      <c r="C4" s="554"/>
      <c r="D4" s="554"/>
      <c r="E4" s="554"/>
      <c r="F4" s="554"/>
      <c r="G4" s="554"/>
      <c r="H4" s="554"/>
      <c r="I4" s="554"/>
      <c r="J4" s="554"/>
      <c r="K4" s="554"/>
      <c r="L4" s="554"/>
      <c r="M4" s="554"/>
      <c r="N4" s="554"/>
      <c r="O4" s="554"/>
      <c r="P4" s="554"/>
      <c r="Q4" s="554"/>
      <c r="R4" s="554"/>
      <c r="S4" s="554"/>
      <c r="T4" s="554"/>
      <c r="U4" s="554"/>
      <c r="V4" s="554"/>
      <c r="W4" s="554"/>
      <c r="X4" s="554"/>
      <c r="Y4" s="554"/>
      <c r="Z4" s="554"/>
      <c r="AA4" s="554"/>
      <c r="AB4" s="554"/>
      <c r="AC4" s="554"/>
      <c r="AD4" s="554"/>
      <c r="AE4" s="554"/>
      <c r="AF4" s="554"/>
      <c r="AG4" s="554"/>
      <c r="AH4" s="554"/>
      <c r="AI4" s="554"/>
      <c r="AJ4" s="554"/>
      <c r="AK4" s="289"/>
      <c r="AL4" s="289"/>
      <c r="AM4" s="289"/>
    </row>
    <row r="5" spans="1:39" ht="8.1" customHeight="1">
      <c r="A5" s="554"/>
      <c r="B5" s="554"/>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289"/>
      <c r="AL5" s="289"/>
      <c r="AM5" s="289"/>
    </row>
    <row r="6" spans="1:39" ht="8.1" customHeight="1">
      <c r="A6" s="554" t="s">
        <v>2320</v>
      </c>
      <c r="B6" s="554"/>
      <c r="C6" s="554"/>
      <c r="D6" s="554"/>
      <c r="E6" s="554"/>
      <c r="F6" s="554"/>
      <c r="G6" s="554"/>
      <c r="H6" s="554"/>
      <c r="I6" s="554"/>
      <c r="J6" s="554"/>
      <c r="K6" s="554"/>
      <c r="L6" s="554"/>
      <c r="M6" s="554"/>
      <c r="N6" s="554"/>
      <c r="O6" s="554"/>
      <c r="P6" s="554"/>
      <c r="Q6" s="554"/>
      <c r="R6" s="554"/>
      <c r="S6" s="554"/>
      <c r="T6" s="554"/>
      <c r="U6" s="554"/>
      <c r="V6" s="554"/>
      <c r="W6" s="554"/>
      <c r="X6" s="554"/>
      <c r="Y6" s="554"/>
      <c r="Z6" s="554"/>
      <c r="AA6" s="554"/>
      <c r="AB6" s="554"/>
      <c r="AC6" s="554"/>
      <c r="AD6" s="554"/>
      <c r="AE6" s="554"/>
      <c r="AF6" s="554"/>
      <c r="AG6" s="554"/>
      <c r="AH6" s="554"/>
      <c r="AI6" s="554"/>
      <c r="AJ6" s="554"/>
      <c r="AK6" s="289"/>
      <c r="AL6" s="289"/>
      <c r="AM6" s="289"/>
    </row>
    <row r="7" spans="1:39" ht="8.1" customHeight="1">
      <c r="A7" s="554"/>
      <c r="B7" s="554"/>
      <c r="C7" s="554"/>
      <c r="D7" s="554"/>
      <c r="E7" s="554"/>
      <c r="F7" s="554"/>
      <c r="G7" s="554"/>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c r="AG7" s="554"/>
      <c r="AH7" s="554"/>
      <c r="AI7" s="554"/>
      <c r="AJ7" s="554"/>
      <c r="AK7" s="289"/>
      <c r="AL7" s="289"/>
      <c r="AM7" s="289"/>
    </row>
    <row r="8" spans="1:39" ht="8.1" customHeight="1">
      <c r="A8" s="554" t="s">
        <v>2</v>
      </c>
      <c r="B8" s="554"/>
      <c r="C8" s="554"/>
      <c r="D8" s="554"/>
      <c r="E8" s="554"/>
      <c r="F8" s="554"/>
      <c r="G8" s="554"/>
      <c r="H8" s="554"/>
      <c r="I8" s="554"/>
      <c r="J8" s="554"/>
      <c r="K8" s="554"/>
      <c r="L8" s="554"/>
      <c r="M8" s="554"/>
      <c r="N8" s="554"/>
      <c r="O8" s="554"/>
      <c r="P8" s="554"/>
      <c r="Q8" s="554"/>
      <c r="R8" s="554"/>
      <c r="S8" s="554"/>
      <c r="T8" s="554"/>
      <c r="U8" s="554"/>
      <c r="V8" s="554"/>
      <c r="W8" s="554"/>
      <c r="X8" s="554"/>
      <c r="Y8" s="554"/>
      <c r="Z8" s="554"/>
      <c r="AA8" s="554"/>
      <c r="AB8" s="554"/>
      <c r="AC8" s="554"/>
      <c r="AD8" s="554"/>
      <c r="AE8" s="554"/>
      <c r="AF8" s="554"/>
      <c r="AG8" s="554"/>
      <c r="AH8" s="554"/>
      <c r="AI8" s="554"/>
      <c r="AJ8" s="554"/>
      <c r="AK8" s="289"/>
      <c r="AL8" s="289"/>
      <c r="AM8" s="289"/>
    </row>
    <row r="9" spans="1:39" ht="8.1" customHeight="1">
      <c r="A9" s="554"/>
      <c r="B9" s="554"/>
      <c r="C9" s="554"/>
      <c r="D9" s="554"/>
      <c r="E9" s="554"/>
      <c r="F9" s="554"/>
      <c r="G9" s="554"/>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289"/>
      <c r="AL9" s="289"/>
      <c r="AM9" s="289"/>
    </row>
    <row r="10" spans="1:39">
      <c r="Y10" s="557"/>
      <c r="Z10" s="557"/>
      <c r="AA10" s="557"/>
      <c r="AB10" s="557"/>
      <c r="AC10" s="554" t="s">
        <v>5</v>
      </c>
      <c r="AD10" s="557"/>
      <c r="AE10" s="557"/>
      <c r="AF10" s="554" t="s">
        <v>4</v>
      </c>
      <c r="AG10" s="557"/>
      <c r="AH10" s="557"/>
      <c r="AI10" s="554" t="s">
        <v>3</v>
      </c>
    </row>
    <row r="11" spans="1:39">
      <c r="Y11" s="558"/>
      <c r="Z11" s="558"/>
      <c r="AA11" s="558"/>
      <c r="AB11" s="558"/>
      <c r="AC11" s="554"/>
      <c r="AD11" s="558"/>
      <c r="AE11" s="558"/>
      <c r="AF11" s="554"/>
      <c r="AG11" s="558"/>
      <c r="AH11" s="558"/>
      <c r="AI11" s="554"/>
    </row>
    <row r="12" spans="1:39">
      <c r="A12" s="555"/>
      <c r="B12" s="555"/>
      <c r="C12" s="555"/>
      <c r="D12" s="555"/>
      <c r="E12" s="555"/>
      <c r="F12" s="555"/>
      <c r="G12" s="555"/>
      <c r="H12" s="555"/>
      <c r="I12" s="555"/>
      <c r="J12" s="555"/>
      <c r="K12" s="555"/>
      <c r="L12" s="555"/>
      <c r="M12" s="554" t="s">
        <v>6</v>
      </c>
      <c r="N12" s="554"/>
      <c r="O12" s="554"/>
      <c r="P12" s="554"/>
    </row>
    <row r="13" spans="1:39">
      <c r="A13" s="556"/>
      <c r="B13" s="556"/>
      <c r="C13" s="556"/>
      <c r="D13" s="556"/>
      <c r="E13" s="556"/>
      <c r="F13" s="556"/>
      <c r="G13" s="556"/>
      <c r="H13" s="556"/>
      <c r="I13" s="556"/>
      <c r="J13" s="556"/>
      <c r="K13" s="556"/>
      <c r="L13" s="556"/>
      <c r="M13" s="554"/>
      <c r="N13" s="554"/>
      <c r="O13" s="554"/>
      <c r="P13" s="554"/>
    </row>
    <row r="14" spans="1:39" ht="3.75" customHeight="1">
      <c r="D14" s="541"/>
      <c r="E14" s="541"/>
      <c r="F14" s="541"/>
      <c r="G14" s="541"/>
      <c r="H14" s="541"/>
    </row>
    <row r="15" spans="1:39" ht="18" customHeight="1">
      <c r="A15" s="542" t="s">
        <v>7</v>
      </c>
      <c r="B15" s="543"/>
      <c r="C15" s="543"/>
      <c r="D15" s="543"/>
      <c r="E15" s="543"/>
      <c r="F15" s="543"/>
      <c r="G15" s="543"/>
      <c r="H15" s="543"/>
      <c r="I15" s="543"/>
      <c r="J15" s="543"/>
      <c r="K15" s="543"/>
      <c r="L15" s="543"/>
      <c r="M15" s="543"/>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00000000000001" customHeight="1">
      <c r="A16" s="184"/>
      <c r="B16" s="185"/>
      <c r="C16" s="185"/>
      <c r="D16" s="494" t="s">
        <v>8</v>
      </c>
      <c r="E16" s="494"/>
      <c r="F16" s="494"/>
      <c r="G16" s="494"/>
      <c r="H16" s="494"/>
      <c r="I16" s="538"/>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9"/>
      <c r="AK16" s="185"/>
      <c r="AL16" s="186"/>
      <c r="AM16" s="4"/>
    </row>
    <row r="17" spans="1:39" ht="20.100000000000001" customHeight="1">
      <c r="A17" s="184"/>
      <c r="B17" s="185"/>
      <c r="C17" s="185"/>
      <c r="D17" s="494" t="s">
        <v>9</v>
      </c>
      <c r="E17" s="494"/>
      <c r="F17" s="494"/>
      <c r="G17" s="494"/>
      <c r="H17" s="494"/>
      <c r="I17" s="548"/>
      <c r="J17" s="549"/>
      <c r="K17" s="549"/>
      <c r="L17" s="549"/>
      <c r="M17" s="549"/>
      <c r="N17" s="240" t="s">
        <v>2257</v>
      </c>
      <c r="O17" s="549"/>
      <c r="P17" s="549"/>
      <c r="Q17" s="549"/>
      <c r="R17" s="549"/>
      <c r="S17" s="549"/>
      <c r="T17" s="550"/>
      <c r="U17" s="176"/>
      <c r="V17" s="176"/>
      <c r="W17" s="176"/>
      <c r="X17" s="176"/>
      <c r="Y17" s="176"/>
      <c r="Z17" s="176"/>
      <c r="AA17" s="176"/>
      <c r="AB17" s="176"/>
      <c r="AC17" s="176"/>
      <c r="AD17" s="176"/>
      <c r="AE17" s="176"/>
      <c r="AF17" s="176"/>
      <c r="AG17" s="176"/>
      <c r="AH17" s="185"/>
      <c r="AI17" s="185"/>
      <c r="AJ17" s="185"/>
      <c r="AK17" s="185"/>
      <c r="AL17" s="186"/>
      <c r="AM17" s="4"/>
    </row>
    <row r="18" spans="1:39" ht="20.100000000000001" customHeight="1">
      <c r="A18" s="184"/>
      <c r="B18" s="185"/>
      <c r="C18" s="185"/>
      <c r="D18" s="494" t="s">
        <v>10</v>
      </c>
      <c r="E18" s="494"/>
      <c r="F18" s="494"/>
      <c r="G18" s="494"/>
      <c r="H18" s="494"/>
      <c r="I18" s="538"/>
      <c r="J18" s="531"/>
      <c r="K18" s="531"/>
      <c r="L18" s="531"/>
      <c r="M18" s="531"/>
      <c r="N18" s="531"/>
      <c r="O18" s="531"/>
      <c r="P18" s="531"/>
      <c r="Q18" s="531"/>
      <c r="R18" s="531"/>
      <c r="S18" s="531"/>
      <c r="T18" s="531"/>
      <c r="U18" s="531"/>
      <c r="V18" s="531"/>
      <c r="W18" s="531"/>
      <c r="X18" s="531"/>
      <c r="Y18" s="531"/>
      <c r="Z18" s="531"/>
      <c r="AA18" s="531"/>
      <c r="AB18" s="531"/>
      <c r="AC18" s="531"/>
      <c r="AD18" s="531"/>
      <c r="AE18" s="531"/>
      <c r="AF18" s="531"/>
      <c r="AG18" s="531"/>
      <c r="AH18" s="531"/>
      <c r="AI18" s="531"/>
      <c r="AJ18" s="539"/>
      <c r="AK18" s="185"/>
      <c r="AL18" s="186"/>
      <c r="AM18" s="4"/>
    </row>
    <row r="19" spans="1:39" ht="20.100000000000001" customHeight="1">
      <c r="A19" s="184"/>
      <c r="B19" s="185"/>
      <c r="C19" s="185"/>
      <c r="D19" s="494" t="s">
        <v>11</v>
      </c>
      <c r="E19" s="494"/>
      <c r="F19" s="494"/>
      <c r="G19" s="494"/>
      <c r="H19" s="494"/>
      <c r="I19" s="544"/>
      <c r="J19" s="545"/>
      <c r="K19" s="545"/>
      <c r="L19" s="545"/>
      <c r="M19" s="545"/>
      <c r="N19" s="287" t="s">
        <v>2256</v>
      </c>
      <c r="O19" s="540"/>
      <c r="P19" s="540"/>
      <c r="Q19" s="540"/>
      <c r="R19" s="540"/>
      <c r="S19" s="540"/>
      <c r="T19" s="287" t="s">
        <v>2257</v>
      </c>
      <c r="U19" s="540"/>
      <c r="V19" s="540"/>
      <c r="W19" s="540"/>
      <c r="X19" s="540"/>
      <c r="Y19" s="540"/>
      <c r="Z19" s="551"/>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2493</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00000000000001" customHeight="1">
      <c r="A22" s="184"/>
      <c r="B22" s="185"/>
      <c r="C22" s="185"/>
      <c r="D22" s="494" t="s">
        <v>8</v>
      </c>
      <c r="E22" s="494"/>
      <c r="F22" s="494"/>
      <c r="G22" s="494"/>
      <c r="H22" s="494"/>
      <c r="I22" s="538"/>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c r="AG22" s="531"/>
      <c r="AH22" s="531"/>
      <c r="AI22" s="531"/>
      <c r="AJ22" s="539"/>
      <c r="AK22" s="185"/>
      <c r="AL22" s="186"/>
      <c r="AM22" s="4"/>
    </row>
    <row r="23" spans="1:39" ht="20.100000000000001" customHeight="1">
      <c r="A23" s="184"/>
      <c r="B23" s="185"/>
      <c r="C23" s="185"/>
      <c r="D23" s="466" t="s">
        <v>2258</v>
      </c>
      <c r="E23" s="467"/>
      <c r="F23" s="467"/>
      <c r="G23" s="467"/>
      <c r="H23" s="467"/>
      <c r="I23" s="546"/>
      <c r="J23" s="546"/>
      <c r="K23" s="546"/>
      <c r="L23" s="546"/>
      <c r="M23" s="546"/>
      <c r="N23" s="546"/>
      <c r="O23" s="547"/>
      <c r="P23" s="538"/>
      <c r="Q23" s="531"/>
      <c r="R23" s="531"/>
      <c r="S23" s="531"/>
      <c r="T23" s="531"/>
      <c r="U23" s="531"/>
      <c r="V23" s="531"/>
      <c r="W23" s="531"/>
      <c r="X23" s="531"/>
      <c r="Y23" s="531"/>
      <c r="Z23" s="531"/>
      <c r="AA23" s="531"/>
      <c r="AB23" s="531"/>
      <c r="AC23" s="531"/>
      <c r="AD23" s="531"/>
      <c r="AE23" s="531"/>
      <c r="AF23" s="531"/>
      <c r="AG23" s="531"/>
      <c r="AH23" s="531"/>
      <c r="AI23" s="531"/>
      <c r="AJ23" s="539"/>
      <c r="AK23" s="185"/>
      <c r="AL23" s="186"/>
      <c r="AM23" s="4"/>
    </row>
    <row r="24" spans="1:39" ht="20.100000000000001" customHeight="1">
      <c r="A24" s="184"/>
      <c r="B24" s="185"/>
      <c r="C24" s="185"/>
      <c r="D24" s="494" t="s">
        <v>2259</v>
      </c>
      <c r="E24" s="494"/>
      <c r="F24" s="494"/>
      <c r="G24" s="494"/>
      <c r="H24" s="494"/>
      <c r="I24" s="548"/>
      <c r="J24" s="549"/>
      <c r="K24" s="549"/>
      <c r="L24" s="549"/>
      <c r="M24" s="549"/>
      <c r="N24" s="240" t="s">
        <v>2257</v>
      </c>
      <c r="O24" s="549"/>
      <c r="P24" s="549"/>
      <c r="Q24" s="549"/>
      <c r="R24" s="549"/>
      <c r="S24" s="549"/>
      <c r="T24" s="550"/>
      <c r="U24" s="176"/>
      <c r="V24" s="176"/>
      <c r="W24" s="176"/>
      <c r="X24" s="176"/>
      <c r="Y24" s="176"/>
      <c r="Z24" s="176"/>
      <c r="AA24" s="176"/>
      <c r="AB24" s="176"/>
      <c r="AC24" s="176"/>
      <c r="AD24" s="176"/>
      <c r="AE24" s="176"/>
      <c r="AF24" s="176"/>
      <c r="AG24" s="176"/>
      <c r="AH24" s="185"/>
      <c r="AI24" s="185"/>
      <c r="AJ24" s="185"/>
      <c r="AK24" s="185"/>
      <c r="AL24" s="186"/>
      <c r="AM24" s="4"/>
    </row>
    <row r="25" spans="1:39" ht="20.100000000000001" customHeight="1">
      <c r="A25" s="184"/>
      <c r="B25" s="185"/>
      <c r="C25" s="185"/>
      <c r="D25" s="494" t="s">
        <v>2260</v>
      </c>
      <c r="E25" s="494"/>
      <c r="F25" s="494"/>
      <c r="G25" s="494"/>
      <c r="H25" s="494"/>
      <c r="I25" s="538"/>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c r="AG25" s="531"/>
      <c r="AH25" s="531"/>
      <c r="AI25" s="531"/>
      <c r="AJ25" s="539"/>
      <c r="AK25" s="185"/>
      <c r="AL25" s="186"/>
      <c r="AM25" s="4"/>
    </row>
    <row r="26" spans="1:39" ht="20.100000000000001" customHeight="1">
      <c r="A26" s="184"/>
      <c r="B26" s="185"/>
      <c r="C26" s="185"/>
      <c r="D26" s="494" t="s">
        <v>11</v>
      </c>
      <c r="E26" s="494"/>
      <c r="F26" s="494"/>
      <c r="G26" s="494"/>
      <c r="H26" s="494"/>
      <c r="I26" s="544"/>
      <c r="J26" s="545"/>
      <c r="K26" s="545"/>
      <c r="L26" s="545"/>
      <c r="M26" s="545"/>
      <c r="N26" s="287" t="s">
        <v>2256</v>
      </c>
      <c r="O26" s="540"/>
      <c r="P26" s="540"/>
      <c r="Q26" s="540"/>
      <c r="R26" s="540"/>
      <c r="S26" s="540"/>
      <c r="T26" s="287" t="s">
        <v>2257</v>
      </c>
      <c r="U26" s="540"/>
      <c r="V26" s="540"/>
      <c r="W26" s="540"/>
      <c r="X26" s="540"/>
      <c r="Y26" s="540"/>
      <c r="Z26" s="551"/>
      <c r="AA26" s="176"/>
      <c r="AB26" s="176"/>
      <c r="AC26" s="176"/>
      <c r="AD26" s="176"/>
      <c r="AE26" s="176"/>
      <c r="AF26" s="176"/>
      <c r="AG26" s="176"/>
      <c r="AH26" s="185"/>
      <c r="AI26" s="185"/>
      <c r="AJ26" s="185"/>
      <c r="AK26" s="185"/>
      <c r="AL26" s="186"/>
      <c r="AM26" s="4"/>
    </row>
    <row r="27" spans="1:39" ht="20.100000000000001" customHeight="1">
      <c r="A27" s="184"/>
      <c r="B27" s="185"/>
      <c r="C27" s="185"/>
      <c r="D27" s="466" t="s">
        <v>2488</v>
      </c>
      <c r="E27" s="467"/>
      <c r="F27" s="467"/>
      <c r="G27" s="467"/>
      <c r="H27" s="467"/>
      <c r="I27" s="467"/>
      <c r="J27" s="467"/>
      <c r="K27" s="491"/>
      <c r="L27" s="492"/>
      <c r="M27" s="492"/>
      <c r="N27" s="492"/>
      <c r="O27" s="492"/>
      <c r="P27" s="492"/>
      <c r="Q27" s="492"/>
      <c r="R27" s="492"/>
      <c r="S27" s="492"/>
      <c r="T27" s="492"/>
      <c r="U27" s="492"/>
      <c r="V27" s="492"/>
      <c r="W27" s="492"/>
      <c r="X27" s="492"/>
      <c r="Y27" s="492"/>
      <c r="Z27" s="492"/>
      <c r="AA27" s="492"/>
      <c r="AB27" s="492"/>
      <c r="AC27" s="492"/>
      <c r="AD27" s="492"/>
      <c r="AE27" s="492"/>
      <c r="AF27" s="492"/>
      <c r="AG27" s="492"/>
      <c r="AH27" s="492"/>
      <c r="AI27" s="492"/>
      <c r="AJ27" s="552"/>
      <c r="AK27" s="185"/>
      <c r="AL27" s="186"/>
      <c r="AM27" s="4"/>
    </row>
    <row r="28" spans="1:39" ht="20.100000000000001" customHeight="1">
      <c r="A28" s="184"/>
      <c r="B28" s="185"/>
      <c r="C28" s="185"/>
      <c r="D28" s="466" t="s">
        <v>2489</v>
      </c>
      <c r="E28" s="467"/>
      <c r="F28" s="467"/>
      <c r="G28" s="467"/>
      <c r="H28" s="467"/>
      <c r="I28" s="467"/>
      <c r="J28" s="468"/>
      <c r="K28" s="544"/>
      <c r="L28" s="545"/>
      <c r="M28" s="545"/>
      <c r="N28" s="545"/>
      <c r="O28" s="545"/>
      <c r="P28" s="287" t="s">
        <v>2256</v>
      </c>
      <c r="Q28" s="545"/>
      <c r="R28" s="545"/>
      <c r="S28" s="545"/>
      <c r="T28" s="545"/>
      <c r="U28" s="545"/>
      <c r="V28" s="287" t="s">
        <v>2257</v>
      </c>
      <c r="W28" s="545"/>
      <c r="X28" s="545"/>
      <c r="Y28" s="545"/>
      <c r="Z28" s="545"/>
      <c r="AA28" s="545"/>
      <c r="AB28" s="553"/>
      <c r="AC28" s="373"/>
      <c r="AD28" s="373"/>
      <c r="AE28" s="373"/>
      <c r="AF28" s="373"/>
      <c r="AG28" s="373"/>
      <c r="AH28" s="373"/>
      <c r="AI28" s="373"/>
      <c r="AJ28" s="373"/>
      <c r="AK28" s="185"/>
      <c r="AL28" s="186"/>
      <c r="AM28" s="4"/>
    </row>
    <row r="29" spans="1:39" ht="3.6"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2494</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00000000000001" customHeight="1">
      <c r="A31" s="184"/>
      <c r="B31" s="185"/>
      <c r="C31" s="185"/>
      <c r="D31" s="494" t="s">
        <v>8</v>
      </c>
      <c r="E31" s="494"/>
      <c r="F31" s="494"/>
      <c r="G31" s="494"/>
      <c r="H31" s="494"/>
      <c r="I31" s="538"/>
      <c r="J31" s="531"/>
      <c r="K31" s="531"/>
      <c r="L31" s="531"/>
      <c r="M31" s="531"/>
      <c r="N31" s="531"/>
      <c r="O31" s="531"/>
      <c r="P31" s="531"/>
      <c r="Q31" s="531"/>
      <c r="R31" s="531"/>
      <c r="S31" s="531"/>
      <c r="T31" s="531"/>
      <c r="U31" s="531"/>
      <c r="V31" s="531"/>
      <c r="W31" s="531"/>
      <c r="X31" s="531"/>
      <c r="Y31" s="531"/>
      <c r="Z31" s="531"/>
      <c r="AA31" s="531"/>
      <c r="AB31" s="531"/>
      <c r="AC31" s="531"/>
      <c r="AD31" s="531"/>
      <c r="AE31" s="531"/>
      <c r="AF31" s="531"/>
      <c r="AG31" s="531"/>
      <c r="AH31" s="531"/>
      <c r="AI31" s="531"/>
      <c r="AJ31" s="539"/>
      <c r="AK31" s="185"/>
      <c r="AL31" s="186"/>
      <c r="AM31" s="4"/>
    </row>
    <row r="32" spans="1:39" ht="20.100000000000001" customHeight="1">
      <c r="A32" s="184"/>
      <c r="B32" s="185"/>
      <c r="C32" s="185"/>
      <c r="D32" s="466" t="s">
        <v>2261</v>
      </c>
      <c r="E32" s="467"/>
      <c r="F32" s="467"/>
      <c r="G32" s="467"/>
      <c r="H32" s="467"/>
      <c r="I32" s="467"/>
      <c r="J32" s="467"/>
      <c r="K32" s="467"/>
      <c r="L32" s="467"/>
      <c r="M32" s="467"/>
      <c r="N32" s="467"/>
      <c r="O32" s="468"/>
      <c r="P32" s="538"/>
      <c r="Q32" s="531"/>
      <c r="R32" s="531"/>
      <c r="S32" s="531"/>
      <c r="T32" s="531"/>
      <c r="U32" s="531"/>
      <c r="V32" s="531"/>
      <c r="W32" s="531"/>
      <c r="X32" s="531"/>
      <c r="Y32" s="531"/>
      <c r="Z32" s="531"/>
      <c r="AA32" s="531"/>
      <c r="AB32" s="531"/>
      <c r="AC32" s="531"/>
      <c r="AD32" s="531"/>
      <c r="AE32" s="531"/>
      <c r="AF32" s="531"/>
      <c r="AG32" s="531"/>
      <c r="AH32" s="531"/>
      <c r="AI32" s="531"/>
      <c r="AJ32" s="539"/>
      <c r="AK32" s="185"/>
      <c r="AL32" s="186"/>
      <c r="AM32" s="4"/>
    </row>
    <row r="33" spans="1:39" ht="20.100000000000001" customHeight="1">
      <c r="A33" s="184"/>
      <c r="B33" s="185"/>
      <c r="C33" s="185"/>
      <c r="D33" s="494" t="s">
        <v>9</v>
      </c>
      <c r="E33" s="494"/>
      <c r="F33" s="494"/>
      <c r="G33" s="494"/>
      <c r="H33" s="494"/>
      <c r="I33" s="548"/>
      <c r="J33" s="549"/>
      <c r="K33" s="549"/>
      <c r="L33" s="549"/>
      <c r="M33" s="549"/>
      <c r="N33" s="240" t="s">
        <v>2257</v>
      </c>
      <c r="O33" s="549"/>
      <c r="P33" s="549"/>
      <c r="Q33" s="549"/>
      <c r="R33" s="549"/>
      <c r="S33" s="549"/>
      <c r="T33" s="550"/>
      <c r="U33" s="176"/>
      <c r="V33" s="176"/>
      <c r="W33" s="176"/>
      <c r="X33" s="176"/>
      <c r="Y33" s="176"/>
      <c r="Z33" s="176"/>
      <c r="AA33" s="176"/>
      <c r="AB33" s="176"/>
      <c r="AC33" s="176"/>
      <c r="AD33" s="176"/>
      <c r="AE33" s="176"/>
      <c r="AF33" s="176"/>
      <c r="AG33" s="176"/>
      <c r="AH33" s="185"/>
      <c r="AI33" s="185"/>
      <c r="AJ33" s="185"/>
      <c r="AK33" s="185"/>
      <c r="AL33" s="186"/>
      <c r="AM33" s="4"/>
    </row>
    <row r="34" spans="1:39" ht="20.100000000000001" customHeight="1">
      <c r="A34" s="184"/>
      <c r="B34" s="185"/>
      <c r="C34" s="185"/>
      <c r="D34" s="494" t="s">
        <v>2260</v>
      </c>
      <c r="E34" s="494"/>
      <c r="F34" s="494"/>
      <c r="G34" s="494"/>
      <c r="H34" s="494"/>
      <c r="I34" s="538"/>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9"/>
      <c r="AK34" s="185"/>
      <c r="AL34" s="186"/>
      <c r="AM34" s="4"/>
    </row>
    <row r="35" spans="1:39" ht="20.100000000000001" customHeight="1">
      <c r="A35" s="184"/>
      <c r="B35" s="185"/>
      <c r="C35" s="185"/>
      <c r="D35" s="494" t="s">
        <v>11</v>
      </c>
      <c r="E35" s="494"/>
      <c r="F35" s="494"/>
      <c r="G35" s="494"/>
      <c r="H35" s="494"/>
      <c r="I35" s="544"/>
      <c r="J35" s="545"/>
      <c r="K35" s="545"/>
      <c r="L35" s="545"/>
      <c r="M35" s="545"/>
      <c r="N35" s="287" t="s">
        <v>2256</v>
      </c>
      <c r="O35" s="540"/>
      <c r="P35" s="540"/>
      <c r="Q35" s="540"/>
      <c r="R35" s="540"/>
      <c r="S35" s="540"/>
      <c r="T35" s="287" t="s">
        <v>2257</v>
      </c>
      <c r="U35" s="540"/>
      <c r="V35" s="540"/>
      <c r="W35" s="540"/>
      <c r="X35" s="540"/>
      <c r="Y35" s="540"/>
      <c r="Z35" s="551"/>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483" t="s">
        <v>12</v>
      </c>
      <c r="B37" s="484"/>
      <c r="C37" s="484"/>
      <c r="D37" s="484"/>
      <c r="E37" s="484"/>
      <c r="F37" s="484"/>
      <c r="G37" s="484"/>
      <c r="H37" s="484"/>
      <c r="I37" s="484"/>
      <c r="J37" s="484"/>
      <c r="K37" s="484"/>
      <c r="L37" s="484"/>
      <c r="M37" s="484"/>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 customHeight="1">
      <c r="A38" s="184"/>
      <c r="B38" s="185"/>
      <c r="C38" s="186"/>
      <c r="D38" s="466" t="s">
        <v>13</v>
      </c>
      <c r="E38" s="467"/>
      <c r="F38" s="467"/>
      <c r="G38" s="467"/>
      <c r="H38" s="467"/>
      <c r="I38" s="467"/>
      <c r="J38" s="467"/>
      <c r="K38" s="468"/>
      <c r="L38" s="491"/>
      <c r="M38" s="492"/>
      <c r="N38" s="492"/>
      <c r="O38" s="492" t="s">
        <v>16</v>
      </c>
      <c r="P38" s="492"/>
      <c r="Q38" s="589"/>
      <c r="R38" s="589"/>
      <c r="S38" s="589"/>
      <c r="T38" s="589"/>
      <c r="U38" s="589"/>
      <c r="V38" s="589"/>
      <c r="W38" s="589"/>
      <c r="X38" s="589"/>
      <c r="Y38" s="589"/>
      <c r="Z38" s="589"/>
      <c r="AA38" s="589"/>
      <c r="AB38" s="589"/>
      <c r="AC38" s="589"/>
      <c r="AD38" s="492" t="s">
        <v>17</v>
      </c>
      <c r="AE38" s="552"/>
      <c r="AF38" s="185"/>
      <c r="AG38" s="185"/>
      <c r="AH38" s="185"/>
      <c r="AI38" s="185"/>
      <c r="AJ38" s="185"/>
      <c r="AK38" s="185"/>
      <c r="AL38" s="186"/>
      <c r="AM38" s="4"/>
    </row>
    <row r="39" spans="1:39" ht="20.100000000000001" customHeight="1">
      <c r="A39" s="184"/>
      <c r="B39" s="185"/>
      <c r="C39" s="186"/>
      <c r="D39" s="469" t="s">
        <v>14</v>
      </c>
      <c r="E39" s="470"/>
      <c r="F39" s="470"/>
      <c r="G39" s="470"/>
      <c r="H39" s="470"/>
      <c r="I39" s="470"/>
      <c r="J39" s="470"/>
      <c r="K39" s="537"/>
      <c r="L39" s="185"/>
      <c r="M39" s="185"/>
      <c r="N39" s="521"/>
      <c r="O39" s="521"/>
      <c r="P39" s="521"/>
      <c r="Q39" s="521"/>
      <c r="R39" s="185" t="s">
        <v>18</v>
      </c>
      <c r="S39" s="531"/>
      <c r="T39" s="531"/>
      <c r="U39" s="531"/>
      <c r="V39" s="531"/>
      <c r="W39" s="185" t="s">
        <v>4</v>
      </c>
      <c r="X39" s="531"/>
      <c r="Y39" s="531"/>
      <c r="Z39" s="531"/>
      <c r="AA39" s="531"/>
      <c r="AB39" s="185" t="s">
        <v>3</v>
      </c>
      <c r="AC39" s="203"/>
      <c r="AD39" s="203"/>
      <c r="AE39" s="241"/>
      <c r="AF39" s="185"/>
      <c r="AG39" s="185"/>
      <c r="AH39" s="185"/>
      <c r="AI39" s="185"/>
      <c r="AJ39" s="185"/>
      <c r="AK39" s="185"/>
      <c r="AL39" s="186"/>
      <c r="AM39" s="4"/>
    </row>
    <row r="40" spans="1:39" ht="20.100000000000001" customHeight="1">
      <c r="A40" s="184"/>
      <c r="B40" s="185"/>
      <c r="C40" s="186"/>
      <c r="D40" s="466" t="s">
        <v>15</v>
      </c>
      <c r="E40" s="467"/>
      <c r="F40" s="467"/>
      <c r="G40" s="467"/>
      <c r="H40" s="467"/>
      <c r="I40" s="467"/>
      <c r="J40" s="467"/>
      <c r="K40" s="468"/>
      <c r="L40" s="538"/>
      <c r="M40" s="531"/>
      <c r="N40" s="531"/>
      <c r="O40" s="531"/>
      <c r="P40" s="531"/>
      <c r="Q40" s="531"/>
      <c r="R40" s="531"/>
      <c r="S40" s="531"/>
      <c r="T40" s="531"/>
      <c r="U40" s="531"/>
      <c r="V40" s="531"/>
      <c r="W40" s="531"/>
      <c r="X40" s="531"/>
      <c r="Y40" s="531"/>
      <c r="Z40" s="531"/>
      <c r="AA40" s="531"/>
      <c r="AB40" s="531"/>
      <c r="AC40" s="531"/>
      <c r="AD40" s="531"/>
      <c r="AE40" s="539"/>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483" t="s">
        <v>21</v>
      </c>
      <c r="B42" s="484"/>
      <c r="C42" s="484"/>
      <c r="D42" s="484"/>
      <c r="E42" s="484"/>
      <c r="F42" s="484"/>
      <c r="G42" s="484"/>
      <c r="H42" s="484"/>
      <c r="I42" s="484"/>
      <c r="J42" s="484"/>
      <c r="K42" s="484"/>
      <c r="L42" s="484"/>
      <c r="M42" s="484"/>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00000000000001" customHeight="1">
      <c r="A43" s="184"/>
      <c r="B43" s="185"/>
      <c r="C43" s="185"/>
      <c r="D43" s="494" t="s">
        <v>8</v>
      </c>
      <c r="E43" s="494"/>
      <c r="F43" s="494"/>
      <c r="G43" s="494"/>
      <c r="H43" s="494"/>
      <c r="I43" s="538"/>
      <c r="J43" s="531"/>
      <c r="K43" s="531"/>
      <c r="L43" s="531"/>
      <c r="M43" s="531"/>
      <c r="N43" s="531"/>
      <c r="O43" s="531"/>
      <c r="P43" s="531"/>
      <c r="Q43" s="531"/>
      <c r="R43" s="531"/>
      <c r="S43" s="531"/>
      <c r="T43" s="531"/>
      <c r="U43" s="531"/>
      <c r="V43" s="531"/>
      <c r="W43" s="531"/>
      <c r="X43" s="531"/>
      <c r="Y43" s="531"/>
      <c r="Z43" s="531"/>
      <c r="AA43" s="531"/>
      <c r="AB43" s="531"/>
      <c r="AC43" s="531"/>
      <c r="AD43" s="531"/>
      <c r="AE43" s="531"/>
      <c r="AF43" s="531"/>
      <c r="AG43" s="531"/>
      <c r="AH43" s="531"/>
      <c r="AI43" s="531"/>
      <c r="AJ43" s="539"/>
      <c r="AK43" s="185"/>
      <c r="AL43" s="186"/>
      <c r="AM43" s="4"/>
    </row>
    <row r="44" spans="1:39" ht="20.100000000000001" customHeight="1">
      <c r="A44" s="184"/>
      <c r="B44" s="185"/>
      <c r="C44" s="185"/>
      <c r="D44" s="494" t="s">
        <v>2262</v>
      </c>
      <c r="E44" s="494"/>
      <c r="F44" s="494"/>
      <c r="G44" s="494"/>
      <c r="H44" s="494"/>
      <c r="I44" s="538"/>
      <c r="J44" s="531"/>
      <c r="K44" s="531"/>
      <c r="L44" s="531"/>
      <c r="M44" s="531"/>
      <c r="N44" s="531"/>
      <c r="O44" s="531"/>
      <c r="P44" s="531"/>
      <c r="Q44" s="531"/>
      <c r="R44" s="531"/>
      <c r="S44" s="531"/>
      <c r="T44" s="531"/>
      <c r="U44" s="531"/>
      <c r="V44" s="531"/>
      <c r="W44" s="531"/>
      <c r="X44" s="531"/>
      <c r="Y44" s="531"/>
      <c r="Z44" s="531"/>
      <c r="AA44" s="531"/>
      <c r="AB44" s="531"/>
      <c r="AC44" s="531"/>
      <c r="AD44" s="531"/>
      <c r="AE44" s="531"/>
      <c r="AF44" s="531"/>
      <c r="AG44" s="531"/>
      <c r="AH44" s="531"/>
      <c r="AI44" s="531"/>
      <c r="AJ44" s="539"/>
      <c r="AK44" s="185"/>
      <c r="AL44" s="186"/>
      <c r="AM44" s="4"/>
    </row>
    <row r="45" spans="1:39" ht="20.100000000000001" customHeight="1">
      <c r="A45" s="184"/>
      <c r="B45" s="185"/>
      <c r="C45" s="185"/>
      <c r="D45" s="494" t="s">
        <v>9</v>
      </c>
      <c r="E45" s="494"/>
      <c r="F45" s="494"/>
      <c r="G45" s="494"/>
      <c r="H45" s="494"/>
      <c r="I45" s="538"/>
      <c r="J45" s="531"/>
      <c r="K45" s="531"/>
      <c r="L45" s="531"/>
      <c r="M45" s="531"/>
      <c r="N45" s="240" t="s">
        <v>2257</v>
      </c>
      <c r="O45" s="531"/>
      <c r="P45" s="531"/>
      <c r="Q45" s="531"/>
      <c r="R45" s="531"/>
      <c r="S45" s="531"/>
      <c r="T45" s="539"/>
      <c r="U45" s="176"/>
      <c r="V45" s="176"/>
      <c r="W45" s="176"/>
      <c r="X45" s="176"/>
      <c r="Y45" s="176"/>
      <c r="Z45" s="176"/>
      <c r="AA45" s="176"/>
      <c r="AB45" s="176"/>
      <c r="AC45" s="176"/>
      <c r="AD45" s="176"/>
      <c r="AE45" s="176"/>
      <c r="AF45" s="176"/>
      <c r="AG45" s="176"/>
      <c r="AH45" s="185"/>
      <c r="AI45" s="185"/>
      <c r="AJ45" s="185"/>
      <c r="AK45" s="185"/>
      <c r="AL45" s="186"/>
      <c r="AM45" s="4"/>
    </row>
    <row r="46" spans="1:39" ht="20.100000000000001" customHeight="1">
      <c r="A46" s="184"/>
      <c r="B46" s="185"/>
      <c r="C46" s="185"/>
      <c r="D46" s="494" t="s">
        <v>2260</v>
      </c>
      <c r="E46" s="494"/>
      <c r="F46" s="494"/>
      <c r="G46" s="494"/>
      <c r="H46" s="494"/>
      <c r="I46" s="538"/>
      <c r="J46" s="531"/>
      <c r="K46" s="531"/>
      <c r="L46" s="531"/>
      <c r="M46" s="531"/>
      <c r="N46" s="531"/>
      <c r="O46" s="531"/>
      <c r="P46" s="531"/>
      <c r="Q46" s="531"/>
      <c r="R46" s="531"/>
      <c r="S46" s="531"/>
      <c r="T46" s="531"/>
      <c r="U46" s="531"/>
      <c r="V46" s="531"/>
      <c r="W46" s="531"/>
      <c r="X46" s="531"/>
      <c r="Y46" s="531"/>
      <c r="Z46" s="531"/>
      <c r="AA46" s="531"/>
      <c r="AB46" s="531"/>
      <c r="AC46" s="531"/>
      <c r="AD46" s="531"/>
      <c r="AE46" s="531"/>
      <c r="AF46" s="531"/>
      <c r="AG46" s="531"/>
      <c r="AH46" s="531"/>
      <c r="AI46" s="531"/>
      <c r="AJ46" s="539"/>
      <c r="AK46" s="185"/>
      <c r="AL46" s="186"/>
      <c r="AM46" s="4"/>
    </row>
    <row r="47" spans="1:39" ht="20.100000000000001" customHeight="1">
      <c r="A47" s="184"/>
      <c r="B47" s="185"/>
      <c r="C47" s="185"/>
      <c r="D47" s="494" t="s">
        <v>11</v>
      </c>
      <c r="E47" s="494"/>
      <c r="F47" s="494"/>
      <c r="G47" s="494"/>
      <c r="H47" s="494"/>
      <c r="I47" s="544"/>
      <c r="J47" s="545"/>
      <c r="K47" s="545"/>
      <c r="L47" s="545"/>
      <c r="M47" s="545"/>
      <c r="N47" s="287" t="s">
        <v>2256</v>
      </c>
      <c r="O47" s="540"/>
      <c r="P47" s="540"/>
      <c r="Q47" s="540"/>
      <c r="R47" s="540"/>
      <c r="S47" s="540"/>
      <c r="T47" s="287" t="s">
        <v>2257</v>
      </c>
      <c r="U47" s="540"/>
      <c r="V47" s="540"/>
      <c r="W47" s="540"/>
      <c r="X47" s="540"/>
      <c r="Y47" s="540"/>
      <c r="Z47" s="551"/>
      <c r="AA47" s="176"/>
      <c r="AB47" s="176"/>
      <c r="AC47" s="176"/>
      <c r="AD47" s="176"/>
      <c r="AE47" s="176"/>
      <c r="AF47" s="176"/>
      <c r="AG47" s="176"/>
      <c r="AH47" s="185"/>
      <c r="AI47" s="185"/>
      <c r="AJ47" s="185"/>
      <c r="AK47" s="185"/>
      <c r="AL47" s="186"/>
      <c r="AM47" s="4"/>
    </row>
    <row r="48" spans="1:39" ht="20.100000000000001" customHeight="1">
      <c r="A48" s="184"/>
      <c r="B48" s="185"/>
      <c r="C48" s="185"/>
      <c r="D48" s="466" t="s">
        <v>2488</v>
      </c>
      <c r="E48" s="467"/>
      <c r="F48" s="467"/>
      <c r="G48" s="467"/>
      <c r="H48" s="467"/>
      <c r="I48" s="467"/>
      <c r="J48" s="467"/>
      <c r="K48" s="491"/>
      <c r="L48" s="492"/>
      <c r="M48" s="492"/>
      <c r="N48" s="492"/>
      <c r="O48" s="492"/>
      <c r="P48" s="492"/>
      <c r="Q48" s="492"/>
      <c r="R48" s="492"/>
      <c r="S48" s="492"/>
      <c r="T48" s="492"/>
      <c r="U48" s="492"/>
      <c r="V48" s="492"/>
      <c r="W48" s="492"/>
      <c r="X48" s="492"/>
      <c r="Y48" s="492"/>
      <c r="Z48" s="492"/>
      <c r="AA48" s="492"/>
      <c r="AB48" s="492"/>
      <c r="AC48" s="492"/>
      <c r="AD48" s="492"/>
      <c r="AE48" s="492"/>
      <c r="AF48" s="492"/>
      <c r="AG48" s="492"/>
      <c r="AH48" s="492"/>
      <c r="AI48" s="492"/>
      <c r="AJ48" s="552"/>
      <c r="AK48" s="185"/>
      <c r="AL48" s="186"/>
      <c r="AM48" s="4"/>
    </row>
    <row r="49" spans="1:46" ht="20.100000000000001" customHeight="1">
      <c r="A49" s="184"/>
      <c r="B49" s="185"/>
      <c r="C49" s="185"/>
      <c r="D49" s="466" t="s">
        <v>2489</v>
      </c>
      <c r="E49" s="467"/>
      <c r="F49" s="467"/>
      <c r="G49" s="467"/>
      <c r="H49" s="467"/>
      <c r="I49" s="467"/>
      <c r="J49" s="468"/>
      <c r="K49" s="544"/>
      <c r="L49" s="545"/>
      <c r="M49" s="545"/>
      <c r="N49" s="545"/>
      <c r="O49" s="545"/>
      <c r="P49" s="287" t="s">
        <v>2256</v>
      </c>
      <c r="Q49" s="545"/>
      <c r="R49" s="545"/>
      <c r="S49" s="545"/>
      <c r="T49" s="545"/>
      <c r="U49" s="545"/>
      <c r="V49" s="287" t="s">
        <v>2257</v>
      </c>
      <c r="W49" s="545"/>
      <c r="X49" s="545"/>
      <c r="Y49" s="545"/>
      <c r="Z49" s="545"/>
      <c r="AA49" s="545"/>
      <c r="AB49" s="553"/>
      <c r="AC49" s="373"/>
      <c r="AD49" s="373"/>
      <c r="AE49" s="373"/>
      <c r="AF49" s="373"/>
      <c r="AG49" s="373"/>
      <c r="AH49" s="373"/>
      <c r="AI49" s="373"/>
      <c r="AJ49" s="373"/>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484" t="s">
        <v>22</v>
      </c>
      <c r="B52" s="484"/>
      <c r="C52" s="484"/>
      <c r="D52" s="484"/>
      <c r="E52" s="484"/>
      <c r="F52" s="484"/>
      <c r="G52" s="484"/>
      <c r="H52" s="484"/>
      <c r="I52" s="484"/>
      <c r="J52" s="484"/>
      <c r="K52" s="484"/>
      <c r="L52" s="484"/>
      <c r="M52" s="484"/>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565"/>
      <c r="B53" s="565"/>
      <c r="C53" s="565"/>
      <c r="D53" s="565"/>
      <c r="E53" s="565"/>
      <c r="F53" s="565"/>
      <c r="G53" s="565"/>
      <c r="H53" s="565"/>
      <c r="I53" s="565"/>
      <c r="J53" s="565"/>
      <c r="K53" s="565"/>
      <c r="L53" s="565"/>
      <c r="M53" s="565"/>
      <c r="N53" s="565"/>
      <c r="O53" s="565"/>
      <c r="P53" s="565"/>
      <c r="Q53" s="565"/>
      <c r="R53" s="565"/>
      <c r="S53" s="565"/>
      <c r="T53" s="565"/>
      <c r="U53" s="565"/>
      <c r="V53" s="565"/>
      <c r="W53" s="565"/>
      <c r="X53" s="565"/>
      <c r="Y53" s="565"/>
      <c r="Z53" s="565"/>
      <c r="AA53" s="565"/>
      <c r="AB53" s="565"/>
      <c r="AC53" s="565"/>
      <c r="AD53" s="565"/>
      <c r="AE53" s="565"/>
      <c r="AF53" s="565"/>
      <c r="AG53" s="565"/>
      <c r="AH53" s="565"/>
      <c r="AI53" s="565"/>
      <c r="AJ53" s="565"/>
      <c r="AK53" s="291"/>
      <c r="AL53" s="291"/>
      <c r="AM53" s="5"/>
    </row>
    <row r="54" spans="1:46" ht="15" customHeight="1">
      <c r="A54" s="565"/>
      <c r="B54" s="565"/>
      <c r="C54" s="565"/>
      <c r="D54" s="565"/>
      <c r="E54" s="565"/>
      <c r="F54" s="565"/>
      <c r="G54" s="565"/>
      <c r="H54" s="565"/>
      <c r="I54" s="565"/>
      <c r="J54" s="565"/>
      <c r="K54" s="565"/>
      <c r="L54" s="565"/>
      <c r="M54" s="565"/>
      <c r="N54" s="565"/>
      <c r="O54" s="565"/>
      <c r="P54" s="565"/>
      <c r="Q54" s="565"/>
      <c r="R54" s="565"/>
      <c r="S54" s="565"/>
      <c r="T54" s="565"/>
      <c r="U54" s="565"/>
      <c r="V54" s="565"/>
      <c r="W54" s="565"/>
      <c r="X54" s="565"/>
      <c r="Y54" s="565"/>
      <c r="Z54" s="565"/>
      <c r="AA54" s="565"/>
      <c r="AB54" s="565"/>
      <c r="AC54" s="565"/>
      <c r="AD54" s="565"/>
      <c r="AE54" s="565"/>
      <c r="AF54" s="565"/>
      <c r="AG54" s="565"/>
      <c r="AH54" s="565"/>
      <c r="AI54" s="565"/>
      <c r="AJ54" s="565"/>
      <c r="AK54" s="291"/>
      <c r="AL54" s="291"/>
      <c r="AM54" s="5"/>
    </row>
    <row r="55" spans="1:46" ht="15" customHeight="1">
      <c r="A55" s="565"/>
      <c r="B55" s="565"/>
      <c r="C55" s="565"/>
      <c r="D55" s="565"/>
      <c r="E55" s="565"/>
      <c r="F55" s="565"/>
      <c r="G55" s="565"/>
      <c r="H55" s="565"/>
      <c r="I55" s="565"/>
      <c r="J55" s="565"/>
      <c r="K55" s="565"/>
      <c r="L55" s="565"/>
      <c r="M55" s="565"/>
      <c r="N55" s="565"/>
      <c r="O55" s="565"/>
      <c r="P55" s="565"/>
      <c r="Q55" s="565"/>
      <c r="R55" s="565"/>
      <c r="S55" s="565"/>
      <c r="T55" s="565"/>
      <c r="U55" s="565"/>
      <c r="V55" s="565"/>
      <c r="W55" s="565"/>
      <c r="X55" s="565"/>
      <c r="Y55" s="565"/>
      <c r="Z55" s="565"/>
      <c r="AA55" s="565"/>
      <c r="AB55" s="565"/>
      <c r="AC55" s="565"/>
      <c r="AD55" s="565"/>
      <c r="AE55" s="565"/>
      <c r="AF55" s="565"/>
      <c r="AG55" s="565"/>
      <c r="AH55" s="565"/>
      <c r="AI55" s="565"/>
      <c r="AJ55" s="565"/>
      <c r="AK55" s="291"/>
      <c r="AL55" s="291"/>
      <c r="AM55" s="5"/>
    </row>
    <row r="56" spans="1:46" ht="15" customHeight="1">
      <c r="A56" s="524" t="s">
        <v>2254</v>
      </c>
      <c r="B56" s="524"/>
      <c r="C56" s="524"/>
      <c r="D56" s="524"/>
      <c r="E56" s="524"/>
      <c r="F56" s="524"/>
      <c r="G56" s="524"/>
      <c r="H56" s="524"/>
      <c r="I56" s="524"/>
      <c r="J56" s="524"/>
      <c r="K56" s="524"/>
      <c r="L56" s="524"/>
      <c r="M56" s="524"/>
      <c r="N56" s="524"/>
      <c r="O56" s="524"/>
      <c r="P56" s="524"/>
      <c r="Q56" s="524"/>
      <c r="R56" s="524"/>
      <c r="S56" s="524"/>
      <c r="T56" s="524"/>
      <c r="U56" s="524"/>
      <c r="V56" s="524"/>
      <c r="W56" s="524"/>
      <c r="X56" s="524"/>
      <c r="Y56" s="524"/>
      <c r="Z56" s="524"/>
      <c r="AA56" s="524"/>
      <c r="AB56" s="524"/>
      <c r="AC56" s="524"/>
      <c r="AD56" s="524"/>
      <c r="AE56" s="524"/>
      <c r="AF56" s="524"/>
      <c r="AG56" s="524"/>
      <c r="AH56" s="524"/>
      <c r="AI56" s="524"/>
      <c r="AJ56" s="524"/>
      <c r="AK56" s="280"/>
      <c r="AL56" s="280"/>
      <c r="AM56" s="4"/>
    </row>
    <row r="57" spans="1:46" ht="3.95"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73"/>
      <c r="AL57" s="273"/>
      <c r="AM57" s="4"/>
    </row>
    <row r="58" spans="1:46" ht="3.95"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483" t="s">
        <v>23</v>
      </c>
      <c r="B59" s="484"/>
      <c r="C59" s="484"/>
      <c r="D59" s="484"/>
      <c r="E59" s="484"/>
      <c r="F59" s="484"/>
      <c r="G59" s="484"/>
      <c r="H59" s="484"/>
      <c r="I59" s="484"/>
      <c r="J59" s="484"/>
      <c r="K59" s="484"/>
      <c r="L59" s="484"/>
      <c r="M59" s="484"/>
      <c r="N59" s="484"/>
      <c r="O59" s="484"/>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2366</v>
      </c>
    </row>
    <row r="60" spans="1:46" ht="23.1" customHeight="1">
      <c r="A60" s="184"/>
      <c r="B60" s="466" t="s">
        <v>2264</v>
      </c>
      <c r="C60" s="467"/>
      <c r="D60" s="467"/>
      <c r="E60" s="467"/>
      <c r="F60" s="467"/>
      <c r="G60" s="467"/>
      <c r="H60" s="467"/>
      <c r="I60" s="467"/>
      <c r="J60" s="190"/>
      <c r="K60" s="191"/>
      <c r="L60" s="531"/>
      <c r="M60" s="531"/>
      <c r="N60" s="531"/>
      <c r="O60" s="531"/>
      <c r="P60" s="191" t="s">
        <v>18</v>
      </c>
      <c r="Q60" s="531"/>
      <c r="R60" s="531"/>
      <c r="S60" s="531"/>
      <c r="T60" s="191" t="s">
        <v>19</v>
      </c>
      <c r="U60" s="531"/>
      <c r="V60" s="531"/>
      <c r="W60" s="531"/>
      <c r="X60" s="191" t="s">
        <v>20</v>
      </c>
      <c r="Y60" s="182"/>
      <c r="Z60" s="185"/>
      <c r="AA60" s="185"/>
      <c r="AB60" s="185"/>
      <c r="AC60" s="185"/>
      <c r="AD60" s="185"/>
      <c r="AE60" s="185"/>
      <c r="AF60" s="185"/>
      <c r="AG60" s="185"/>
      <c r="AH60" s="185"/>
      <c r="AI60" s="185"/>
      <c r="AJ60" s="185"/>
      <c r="AK60" s="185"/>
      <c r="AL60" s="186"/>
      <c r="AM60" s="4" t="str">
        <f>IF(OR(L60="",Q60="",U60=""),"未入力","")</f>
        <v>未入力</v>
      </c>
      <c r="AS60" s="263"/>
      <c r="AT60" s="266" t="str">
        <f>IF(OR(L60="",Q60="",U60=""),"未入力です。","")</f>
        <v>未入力です。</v>
      </c>
    </row>
    <row r="61" spans="1:46" ht="23.1" customHeight="1">
      <c r="A61" s="184"/>
      <c r="B61" s="469" t="s">
        <v>2265</v>
      </c>
      <c r="C61" s="470"/>
      <c r="D61" s="470"/>
      <c r="E61" s="470"/>
      <c r="F61" s="470"/>
      <c r="G61" s="470"/>
      <c r="H61" s="470"/>
      <c r="I61" s="470"/>
      <c r="J61" s="234"/>
      <c r="K61" s="191"/>
      <c r="L61" s="531"/>
      <c r="M61" s="531"/>
      <c r="N61" s="531"/>
      <c r="O61" s="531"/>
      <c r="P61" s="191" t="s">
        <v>18</v>
      </c>
      <c r="Q61" s="532"/>
      <c r="R61" s="532"/>
      <c r="S61" s="532"/>
      <c r="T61" s="191" t="s">
        <v>19</v>
      </c>
      <c r="U61" s="531"/>
      <c r="V61" s="531"/>
      <c r="W61" s="531"/>
      <c r="X61" s="191" t="s">
        <v>20</v>
      </c>
      <c r="Y61" s="182"/>
      <c r="Z61" s="185"/>
      <c r="AA61" s="185"/>
      <c r="AB61" s="185"/>
      <c r="AC61" s="185"/>
      <c r="AD61" s="185"/>
      <c r="AE61" s="185"/>
      <c r="AF61" s="185"/>
      <c r="AG61" s="185"/>
      <c r="AH61" s="185"/>
      <c r="AI61" s="185"/>
      <c r="AJ61" s="185"/>
      <c r="AK61" s="185"/>
      <c r="AL61" s="186"/>
      <c r="AM61" s="4" t="str">
        <f>IF(OR(L61="",Q61="",U61=""),"未入力","")</f>
        <v>未入力</v>
      </c>
      <c r="AS61" s="298"/>
      <c r="AT61" s="266" t="str">
        <f>IF(OR(L61="",Q61="",U61=""),"未入力です。","")</f>
        <v>未入力です。</v>
      </c>
    </row>
    <row r="62" spans="1:46" ht="3.95"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63"/>
      <c r="AT62" s="266"/>
    </row>
    <row r="63" spans="1:46" ht="3.95"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63"/>
      <c r="AT63" s="266"/>
    </row>
    <row r="64" spans="1:46" ht="18" customHeight="1">
      <c r="A64" s="483" t="s">
        <v>24</v>
      </c>
      <c r="B64" s="484"/>
      <c r="C64" s="484"/>
      <c r="D64" s="484"/>
      <c r="E64" s="484"/>
      <c r="F64" s="484"/>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63"/>
      <c r="AT64" s="266"/>
    </row>
    <row r="65" spans="1:68" ht="17.45" customHeight="1">
      <c r="A65" s="184"/>
      <c r="B65" s="542" t="s">
        <v>2266</v>
      </c>
      <c r="C65" s="543"/>
      <c r="D65" s="543"/>
      <c r="E65" s="543"/>
      <c r="F65" s="543"/>
      <c r="G65" s="543"/>
      <c r="H65" s="543"/>
      <c r="I65" s="566"/>
      <c r="J65" s="189"/>
      <c r="K65" s="215" t="s">
        <v>25</v>
      </c>
      <c r="L65" s="299"/>
      <c r="M65" s="215"/>
      <c r="N65" s="215"/>
      <c r="O65" s="3"/>
      <c r="P65" s="3"/>
      <c r="Q65" s="3"/>
      <c r="R65" s="299"/>
      <c r="S65" s="215" t="s">
        <v>26</v>
      </c>
      <c r="T65" s="299"/>
      <c r="U65" s="215"/>
      <c r="V65" s="215"/>
      <c r="W65" s="215"/>
      <c r="X65" s="215"/>
      <c r="Y65" s="3"/>
      <c r="Z65" s="299"/>
      <c r="AA65" s="215"/>
      <c r="AB65" s="215"/>
      <c r="AC65" s="215" t="s">
        <v>27</v>
      </c>
      <c r="AD65" s="299"/>
      <c r="AE65" s="215"/>
      <c r="AF65" s="3"/>
      <c r="AG65" s="3"/>
      <c r="AH65" s="3"/>
      <c r="AI65" s="3"/>
      <c r="AJ65" s="183"/>
      <c r="AK65" s="185"/>
      <c r="AL65" s="186"/>
      <c r="AM65" s="4" t="str">
        <f>IF(COUNTIF(AN65:AP66,TRUE)&gt;1,"複数選択",IF(COUNTIF(AN65:AP66,TRUE)=0,"未入力",""))</f>
        <v>未入力</v>
      </c>
      <c r="AN65" s="8" t="b">
        <v>0</v>
      </c>
      <c r="AO65" s="8" t="b">
        <v>0</v>
      </c>
      <c r="AP65" s="8" t="b">
        <v>0</v>
      </c>
      <c r="AS65" s="263">
        <f>COUNTIF(AN65:AP66, TRUE)</f>
        <v>0</v>
      </c>
      <c r="AT65" s="266" t="str">
        <f>IFERROR(IF(AS65&gt;=2,"選択は1つまでです。",IF(COUNTIF(AN65:AP66,TRUE)=0,"未入力です。","")),"")</f>
        <v>未入力です。</v>
      </c>
    </row>
    <row r="66" spans="1:68" ht="17.45" customHeight="1">
      <c r="A66" s="184"/>
      <c r="B66" s="560"/>
      <c r="C66" s="546"/>
      <c r="D66" s="546"/>
      <c r="E66" s="546"/>
      <c r="F66" s="546"/>
      <c r="G66" s="546"/>
      <c r="H66" s="546"/>
      <c r="I66" s="547"/>
      <c r="J66" s="187"/>
      <c r="K66" s="216" t="s">
        <v>28</v>
      </c>
      <c r="L66" s="300"/>
      <c r="M66" s="216"/>
      <c r="N66" s="216"/>
      <c r="O66" s="216"/>
      <c r="P66" s="216"/>
      <c r="Q66" s="7"/>
      <c r="R66" s="300"/>
      <c r="S66" s="216" t="s">
        <v>29</v>
      </c>
      <c r="T66" s="300"/>
      <c r="U66" s="239"/>
      <c r="V66" s="239"/>
      <c r="W66" s="239"/>
      <c r="X66" s="239"/>
      <c r="Y66" s="7"/>
      <c r="Z66" s="300"/>
      <c r="AA66" s="216"/>
      <c r="AB66" s="216"/>
      <c r="AC66" s="216" t="s">
        <v>88</v>
      </c>
      <c r="AD66" s="300"/>
      <c r="AE66" s="216"/>
      <c r="AF66" s="7"/>
      <c r="AG66" s="7"/>
      <c r="AH66" s="7"/>
      <c r="AI66" s="7"/>
      <c r="AJ66" s="188"/>
      <c r="AK66" s="185"/>
      <c r="AL66" s="186"/>
      <c r="AM66" s="4"/>
      <c r="AN66" s="8" t="b">
        <v>0</v>
      </c>
      <c r="AO66" s="8" t="b">
        <v>0</v>
      </c>
      <c r="AP66" s="8" t="b">
        <v>0</v>
      </c>
      <c r="AS66" s="263"/>
      <c r="AT66" s="266"/>
    </row>
    <row r="67" spans="1:68" ht="17.45" customHeight="1">
      <c r="A67" s="184"/>
      <c r="B67" s="567" t="s">
        <v>2307</v>
      </c>
      <c r="C67" s="568"/>
      <c r="D67" s="568"/>
      <c r="E67" s="568"/>
      <c r="F67" s="568"/>
      <c r="G67" s="568"/>
      <c r="H67" s="568"/>
      <c r="I67" s="569"/>
      <c r="J67" s="214"/>
      <c r="K67" s="215" t="s">
        <v>30</v>
      </c>
      <c r="L67" s="299"/>
      <c r="M67" s="214"/>
      <c r="N67" s="215"/>
      <c r="O67" s="215"/>
      <c r="P67" s="215"/>
      <c r="Q67" s="215"/>
      <c r="R67" s="215"/>
      <c r="T67" s="215"/>
      <c r="U67" s="215"/>
      <c r="V67" s="215" t="s">
        <v>31</v>
      </c>
      <c r="X67" s="299"/>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63">
        <f>COUNTIF(AN67:AP68, TRUE)</f>
        <v>0</v>
      </c>
      <c r="AT67" s="266"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45" customHeight="1">
      <c r="A68" s="184"/>
      <c r="B68" s="570"/>
      <c r="C68" s="571"/>
      <c r="D68" s="571"/>
      <c r="E68" s="571"/>
      <c r="F68" s="571"/>
      <c r="G68" s="571"/>
      <c r="H68" s="571"/>
      <c r="I68" s="572"/>
      <c r="J68" s="242"/>
      <c r="K68" s="216" t="s">
        <v>32</v>
      </c>
      <c r="L68" s="300"/>
      <c r="M68" s="242"/>
      <c r="N68" s="216"/>
      <c r="O68" s="300"/>
      <c r="P68" s="216"/>
      <c r="Q68" s="216"/>
      <c r="R68" s="216"/>
      <c r="S68" s="216"/>
      <c r="T68" s="216"/>
      <c r="U68" s="216"/>
      <c r="V68" s="216" t="s">
        <v>33</v>
      </c>
      <c r="W68" s="216"/>
      <c r="X68" s="216"/>
      <c r="Y68" s="216"/>
      <c r="Z68" s="216"/>
      <c r="AA68" s="216"/>
      <c r="AB68" s="216"/>
      <c r="AC68" s="216"/>
      <c r="AD68" s="216"/>
      <c r="AE68" s="216"/>
      <c r="AF68" s="216" t="s">
        <v>34</v>
      </c>
      <c r="AG68" s="300"/>
      <c r="AH68" s="7"/>
      <c r="AI68" s="7"/>
      <c r="AJ68" s="188"/>
      <c r="AK68" s="185"/>
      <c r="AL68" s="186"/>
      <c r="AM68" s="4"/>
      <c r="AN68" s="8" t="b">
        <v>0</v>
      </c>
      <c r="AO68" s="8" t="b">
        <v>0</v>
      </c>
      <c r="AP68" s="8" t="b">
        <v>0</v>
      </c>
      <c r="AS68" s="263"/>
      <c r="AT68" s="266"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63"/>
      <c r="AT69" s="266"/>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63"/>
      <c r="AT70" s="266"/>
    </row>
    <row r="71" spans="1:68" ht="18" customHeight="1">
      <c r="A71" s="210" t="s">
        <v>35</v>
      </c>
      <c r="B71" s="205"/>
      <c r="C71" s="205"/>
      <c r="D71" s="205"/>
      <c r="E71" s="205"/>
      <c r="F71" s="205"/>
      <c r="G71" s="205"/>
      <c r="H71" s="185"/>
      <c r="I71" s="495"/>
      <c r="J71" s="495"/>
      <c r="K71" s="495"/>
      <c r="L71" s="495"/>
      <c r="M71" s="495"/>
      <c r="N71" s="495"/>
      <c r="O71" s="185"/>
      <c r="P71" s="185"/>
      <c r="Q71" s="185"/>
      <c r="R71" s="495"/>
      <c r="S71" s="495"/>
      <c r="T71" s="495"/>
      <c r="U71" s="495"/>
      <c r="V71" s="495"/>
      <c r="W71" s="495"/>
      <c r="X71" s="185"/>
      <c r="Y71" s="185"/>
      <c r="Z71" s="185"/>
      <c r="AA71" s="185"/>
      <c r="AB71" s="185"/>
      <c r="AC71" s="185"/>
      <c r="AD71" s="185"/>
      <c r="AE71" s="185"/>
      <c r="AF71" s="185"/>
      <c r="AG71" s="185"/>
      <c r="AH71" s="185"/>
      <c r="AI71" s="185"/>
      <c r="AJ71" s="185"/>
      <c r="AK71" s="185"/>
      <c r="AL71" s="186"/>
      <c r="AM71" s="4"/>
      <c r="AN71" s="8"/>
      <c r="AO71" s="8"/>
      <c r="AS71" s="263"/>
      <c r="AT71" s="266"/>
    </row>
    <row r="72" spans="1:68" ht="39" customHeight="1">
      <c r="A72" s="184"/>
      <c r="B72" s="466" t="s">
        <v>2267</v>
      </c>
      <c r="C72" s="467"/>
      <c r="D72" s="467"/>
      <c r="E72" s="467"/>
      <c r="F72" s="467"/>
      <c r="G72" s="467"/>
      <c r="H72" s="467"/>
      <c r="I72" s="468"/>
      <c r="J72" s="561"/>
      <c r="K72" s="532"/>
      <c r="L72" s="532"/>
      <c r="M72" s="532"/>
      <c r="N72" s="532"/>
      <c r="O72" s="532"/>
      <c r="P72" s="532"/>
      <c r="Q72" s="532"/>
      <c r="R72" s="532"/>
      <c r="S72" s="532"/>
      <c r="T72" s="532"/>
      <c r="U72" s="563"/>
      <c r="V72" s="563"/>
      <c r="W72" s="563"/>
      <c r="X72" s="563"/>
      <c r="Y72" s="563"/>
      <c r="Z72" s="563"/>
      <c r="AA72" s="563"/>
      <c r="AB72" s="563"/>
      <c r="AC72" s="563"/>
      <c r="AD72" s="563"/>
      <c r="AE72" s="563"/>
      <c r="AF72" s="563"/>
      <c r="AG72" s="563"/>
      <c r="AH72" s="563"/>
      <c r="AI72" s="563"/>
      <c r="AJ72" s="564"/>
      <c r="AK72" s="185"/>
      <c r="AL72" s="186"/>
      <c r="AM72" s="4" t="str">
        <f>IF(OR(J72="",O72="",U72=""),"未入力（地番まで）","")</f>
        <v>未入力（地番まで）</v>
      </c>
      <c r="AS72" s="263"/>
      <c r="AT72" s="266" t="str">
        <f>IF(OR(J72="",O72="",U72=""),"未入力があります（都道府県名から地番までご記入ください）。","")</f>
        <v>未入力があります（都道府県名から地番までご記入ください）。</v>
      </c>
    </row>
    <row r="73" spans="1:68" ht="17.45" customHeight="1">
      <c r="A73" s="184"/>
      <c r="B73" s="542" t="s">
        <v>2268</v>
      </c>
      <c r="C73" s="543"/>
      <c r="D73" s="543"/>
      <c r="E73" s="543"/>
      <c r="F73" s="543"/>
      <c r="G73" s="543"/>
      <c r="H73" s="543"/>
      <c r="I73" s="543"/>
      <c r="J73" s="301"/>
      <c r="K73" s="286" t="s">
        <v>36</v>
      </c>
      <c r="L73" s="286"/>
      <c r="M73" s="286"/>
      <c r="N73" s="286"/>
      <c r="O73" s="286"/>
      <c r="P73" s="286"/>
      <c r="Q73" s="3"/>
      <c r="R73" s="3"/>
      <c r="T73" s="286"/>
      <c r="U73" s="286"/>
      <c r="V73" s="286"/>
      <c r="W73" s="286"/>
      <c r="X73" s="286"/>
      <c r="Y73" s="286"/>
      <c r="Z73" s="286"/>
      <c r="AA73" s="286" t="s">
        <v>37</v>
      </c>
      <c r="AB73" s="3"/>
      <c r="AC73" s="3"/>
      <c r="AD73" s="3"/>
      <c r="AE73" s="3"/>
      <c r="AF73" s="3"/>
      <c r="AG73" s="299"/>
      <c r="AH73" s="3"/>
      <c r="AI73" s="3"/>
      <c r="AJ73" s="183"/>
      <c r="AK73" s="185"/>
      <c r="AL73" s="186"/>
      <c r="AM73" s="4" t="str">
        <f>IF(COUNTIF(AN73:AP75,TRUE)&gt;1,"複数選択",IF(COUNTIF(AN73:AP75,TRUE)=0,"未入力",""))</f>
        <v>未入力</v>
      </c>
      <c r="AN73" s="8" t="b">
        <v>0</v>
      </c>
      <c r="AO73" s="8" t="b">
        <v>0</v>
      </c>
      <c r="AS73" s="263">
        <f>COUNTIF(AN73:AO75, TRUE)</f>
        <v>0</v>
      </c>
      <c r="AT73" s="266" t="str">
        <f>IFERROR(IF(AS73&gt;=2,"選択は1つまでです。",IF(COUNTIF(AN73:AO75,TRUE)&gt;1,"複数選択",IF(COUNTIF(AN73:AO75,TRUE)=0,"未入力です。",""))),"")</f>
        <v>未入力です。</v>
      </c>
    </row>
    <row r="74" spans="1:68" ht="17.45" customHeight="1">
      <c r="A74" s="184"/>
      <c r="B74" s="483"/>
      <c r="C74" s="484"/>
      <c r="D74" s="484"/>
      <c r="E74" s="484"/>
      <c r="F74" s="484"/>
      <c r="G74" s="484"/>
      <c r="H74" s="484"/>
      <c r="I74" s="484"/>
      <c r="J74" s="302"/>
      <c r="K74" s="205" t="s">
        <v>38</v>
      </c>
      <c r="L74" s="205"/>
      <c r="M74" s="205"/>
      <c r="N74" s="303"/>
      <c r="O74" s="205"/>
      <c r="P74" s="205"/>
      <c r="Q74" s="205"/>
      <c r="R74" s="205"/>
      <c r="S74" s="205"/>
      <c r="T74" s="205"/>
      <c r="U74" s="205"/>
      <c r="V74" s="205"/>
      <c r="W74" s="185"/>
      <c r="X74" s="185"/>
      <c r="AA74" s="272" t="s">
        <v>39</v>
      </c>
      <c r="AB74" s="272"/>
      <c r="AC74" s="272"/>
      <c r="AD74" s="272"/>
      <c r="AE74" s="272"/>
      <c r="AF74" s="272"/>
      <c r="AG74" s="303"/>
      <c r="AH74" s="185"/>
      <c r="AI74" s="185"/>
      <c r="AJ74" s="186"/>
      <c r="AK74" s="185"/>
      <c r="AL74" s="186"/>
      <c r="AM74" s="4"/>
      <c r="AN74" s="8" t="b">
        <v>0</v>
      </c>
      <c r="AO74" s="8" t="b">
        <v>0</v>
      </c>
      <c r="AS74" s="263"/>
      <c r="AT74" s="266"/>
    </row>
    <row r="75" spans="1:68" ht="17.45" customHeight="1">
      <c r="A75" s="184"/>
      <c r="B75" s="560"/>
      <c r="C75" s="546"/>
      <c r="D75" s="546"/>
      <c r="E75" s="546"/>
      <c r="F75" s="546"/>
      <c r="G75" s="546"/>
      <c r="H75" s="546"/>
      <c r="I75" s="546"/>
      <c r="J75" s="304"/>
      <c r="K75" s="288" t="s">
        <v>40</v>
      </c>
      <c r="L75" s="288"/>
      <c r="M75" s="288"/>
      <c r="N75" s="288"/>
      <c r="O75" s="288"/>
      <c r="P75" s="288"/>
      <c r="Q75" s="288"/>
      <c r="R75" s="288"/>
      <c r="S75" s="288"/>
      <c r="T75" s="288"/>
      <c r="U75" s="288"/>
      <c r="V75" s="288"/>
      <c r="W75" s="288"/>
      <c r="X75" s="288"/>
      <c r="Y75" s="288"/>
      <c r="Z75" s="288"/>
      <c r="AA75" s="288"/>
      <c r="AB75" s="288"/>
      <c r="AC75" s="288"/>
      <c r="AD75" s="7"/>
      <c r="AE75" s="7"/>
      <c r="AF75" s="7"/>
      <c r="AG75" s="300"/>
      <c r="AH75" s="7"/>
      <c r="AI75" s="7"/>
      <c r="AJ75" s="188"/>
      <c r="AK75" s="185"/>
      <c r="AL75" s="186"/>
      <c r="AM75" s="4"/>
      <c r="AN75" s="8" t="b">
        <v>0</v>
      </c>
      <c r="AO75" s="8"/>
      <c r="AS75" s="263"/>
      <c r="AT75" s="266"/>
    </row>
    <row r="76" spans="1:68" ht="3.95"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63"/>
      <c r="AT76" s="266"/>
    </row>
    <row r="77" spans="1:68" ht="3.95"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63"/>
      <c r="AT77" s="266"/>
    </row>
    <row r="78" spans="1:68" ht="17.45" customHeight="1">
      <c r="A78" s="210" t="s">
        <v>41</v>
      </c>
      <c r="B78" s="205"/>
      <c r="C78" s="205"/>
      <c r="D78" s="205"/>
      <c r="E78" s="205"/>
      <c r="F78" s="205"/>
      <c r="G78" s="185"/>
      <c r="H78" s="185"/>
      <c r="I78" s="305"/>
      <c r="J78" s="190"/>
      <c r="K78" s="270" t="s">
        <v>42</v>
      </c>
      <c r="L78" s="270"/>
      <c r="M78" s="270"/>
      <c r="N78" s="270"/>
      <c r="O78" s="191"/>
      <c r="P78" s="270" t="s">
        <v>43</v>
      </c>
      <c r="Q78" s="270"/>
      <c r="R78" s="270"/>
      <c r="S78" s="270"/>
      <c r="T78" s="191"/>
      <c r="U78" s="270" t="s">
        <v>44</v>
      </c>
      <c r="V78" s="270"/>
      <c r="W78" s="270"/>
      <c r="X78" s="270"/>
      <c r="Y78" s="191"/>
      <c r="Z78" s="270" t="s">
        <v>45</v>
      </c>
      <c r="AA78" s="270"/>
      <c r="AB78" s="270"/>
      <c r="AC78" s="270"/>
      <c r="AD78" s="182"/>
      <c r="AE78" s="185"/>
      <c r="AF78" s="185"/>
      <c r="AG78" s="303"/>
      <c r="AH78" s="303"/>
      <c r="AI78" s="303"/>
      <c r="AJ78" s="303"/>
      <c r="AK78" s="303"/>
      <c r="AL78" s="305"/>
      <c r="AM78" s="4" t="str">
        <f>IF(COUNTIF(AN78:AQ78,TRUE)&gt;1,"複数選択",IF(COUNTIF(AN78:AQ78,TRUE)=0,"未入力",""))</f>
        <v>未入力</v>
      </c>
      <c r="AN78" s="6" t="b">
        <v>0</v>
      </c>
      <c r="AO78" s="6" t="b">
        <v>0</v>
      </c>
      <c r="AP78" s="6" t="b">
        <v>0</v>
      </c>
      <c r="AQ78" s="6" t="b">
        <v>0</v>
      </c>
      <c r="AS78" s="263">
        <f>COUNTIF(AN78:AQ78, TRUE)</f>
        <v>0</v>
      </c>
      <c r="AT78" s="266" t="str">
        <f>IF(AS78&gt;=2, "選択は1つまでです。",IF(COUNTIF(AN78:AQ78,TRUE)=0,"未入力です。",""))</f>
        <v>未入力です。</v>
      </c>
    </row>
    <row r="79" spans="1:68" ht="3.95"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63"/>
      <c r="AT79" s="266"/>
    </row>
    <row r="80" spans="1:68" ht="3.6"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63"/>
      <c r="AT80" s="266"/>
    </row>
    <row r="81" spans="1:46" ht="23.1" customHeight="1">
      <c r="A81" s="483" t="s">
        <v>2271</v>
      </c>
      <c r="B81" s="484"/>
      <c r="C81" s="484"/>
      <c r="D81" s="484"/>
      <c r="E81" s="484"/>
      <c r="F81" s="484"/>
      <c r="G81" s="484"/>
      <c r="H81" s="484"/>
      <c r="I81" s="562"/>
      <c r="J81" s="479"/>
      <c r="K81" s="457"/>
      <c r="L81" s="457"/>
      <c r="M81" s="457"/>
      <c r="N81" s="457"/>
      <c r="O81" s="457"/>
      <c r="P81" s="457"/>
      <c r="Q81" s="457"/>
      <c r="R81" s="480"/>
      <c r="S81" s="181" t="s">
        <v>2331</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63"/>
      <c r="AT81" s="266" t="str">
        <f>IF(COUNTA(J81)=0,"未入力です。","")</f>
        <v>未入力です。</v>
      </c>
    </row>
    <row r="82" spans="1:46" ht="5.0999999999999996"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63"/>
      <c r="AT82" s="266"/>
    </row>
    <row r="83" spans="1:46" ht="18" customHeight="1">
      <c r="A83" s="534" t="s">
        <v>2301</v>
      </c>
      <c r="B83" s="535"/>
      <c r="C83" s="535"/>
      <c r="D83" s="535"/>
      <c r="E83" s="535"/>
      <c r="F83" s="535"/>
      <c r="G83" s="535"/>
      <c r="H83" s="535"/>
      <c r="I83" s="535"/>
      <c r="J83" s="535"/>
      <c r="K83" s="535"/>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63"/>
      <c r="AT83" s="266"/>
    </row>
    <row r="84" spans="1:46" ht="23.1" customHeight="1">
      <c r="A84" s="197"/>
      <c r="B84" s="502" t="s">
        <v>2269</v>
      </c>
      <c r="C84" s="503"/>
      <c r="D84" s="503"/>
      <c r="E84" s="503"/>
      <c r="F84" s="503"/>
      <c r="G84" s="503"/>
      <c r="H84" s="503"/>
      <c r="I84" s="503"/>
      <c r="J84" s="536"/>
      <c r="K84" s="529"/>
      <c r="L84" s="529"/>
      <c r="M84" s="529"/>
      <c r="N84" s="529"/>
      <c r="O84" s="529"/>
      <c r="P84" s="529"/>
      <c r="Q84" s="529"/>
      <c r="R84" s="533"/>
      <c r="S84" s="528"/>
      <c r="T84" s="529"/>
      <c r="U84" s="529"/>
      <c r="V84" s="529"/>
      <c r="W84" s="529"/>
      <c r="X84" s="529"/>
      <c r="Y84" s="529"/>
      <c r="Z84" s="529"/>
      <c r="AA84" s="533"/>
      <c r="AB84" s="528"/>
      <c r="AC84" s="529"/>
      <c r="AD84" s="529"/>
      <c r="AE84" s="529"/>
      <c r="AF84" s="529"/>
      <c r="AG84" s="529"/>
      <c r="AH84" s="529"/>
      <c r="AI84" s="529"/>
      <c r="AJ84" s="530"/>
      <c r="AK84" s="235"/>
      <c r="AL84" s="227"/>
      <c r="AM84" s="4" t="str">
        <f>IF(COUNTA(J84,S84,AB84)=0,"未入力","")</f>
        <v>未入力</v>
      </c>
      <c r="AN84" s="6" t="str">
        <f>IF(T84&lt;&gt;"","1"&amp;TEXT(T84,"00"),
IF(T85&lt;&gt;"","2"&amp;TEXT(T85,"00"),
IF(T86&lt;&gt;"","3"&amp;TEXT(T86,"00"),"")))</f>
        <v/>
      </c>
      <c r="AS84" s="263"/>
      <c r="AT84" s="266" t="str">
        <f>IF(COUNTA(J84,S84,AB84)=0,"未入力です。","")</f>
        <v>未入力です。</v>
      </c>
    </row>
    <row r="85" spans="1:46" ht="39" customHeight="1">
      <c r="A85" s="197"/>
      <c r="B85" s="479" t="s">
        <v>2270</v>
      </c>
      <c r="C85" s="457"/>
      <c r="D85" s="457"/>
      <c r="E85" s="457"/>
      <c r="F85" s="457"/>
      <c r="G85" s="457"/>
      <c r="H85" s="457"/>
      <c r="I85" s="457"/>
      <c r="J85" s="536"/>
      <c r="K85" s="529"/>
      <c r="L85" s="529"/>
      <c r="M85" s="529"/>
      <c r="N85" s="529"/>
      <c r="O85" s="529"/>
      <c r="P85" s="529"/>
      <c r="Q85" s="529"/>
      <c r="R85" s="533"/>
      <c r="S85" s="528"/>
      <c r="T85" s="529"/>
      <c r="U85" s="529"/>
      <c r="V85" s="529"/>
      <c r="W85" s="529"/>
      <c r="X85" s="529"/>
      <c r="Y85" s="529"/>
      <c r="Z85" s="529"/>
      <c r="AA85" s="533"/>
      <c r="AB85" s="528"/>
      <c r="AC85" s="529"/>
      <c r="AD85" s="529"/>
      <c r="AE85" s="529"/>
      <c r="AF85" s="529"/>
      <c r="AG85" s="529"/>
      <c r="AH85" s="529"/>
      <c r="AI85" s="529"/>
      <c r="AJ85" s="530"/>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63"/>
      <c r="AT85" s="266" t="str">
        <f>IF(OR(AND(J$84&lt;&gt;"",COUNTA(J85)=0),
AND(S$84&lt;&gt;"",COUNTA(S85)=0),
AND(AB$84&lt;&gt;"",COUNTA(AB85)=0)),"未入力があります。",
IF(OR(AND(J$84="",COUNTA(J85)=1),AND(S$84="",COUNTA(S85)=1),
AND(AB$84="",COUNTA(AB85)=1)),"棟番号を入力してください。","")
)</f>
        <v/>
      </c>
    </row>
    <row r="86" spans="1:46" ht="23.1" customHeight="1">
      <c r="A86" s="197"/>
      <c r="B86" s="443" t="s">
        <v>2453</v>
      </c>
      <c r="C86" s="500"/>
      <c r="D86" s="500"/>
      <c r="E86" s="500"/>
      <c r="F86" s="500"/>
      <c r="G86" s="500"/>
      <c r="H86" s="500"/>
      <c r="I86" s="500"/>
      <c r="J86" s="536"/>
      <c r="K86" s="529"/>
      <c r="L86" s="529"/>
      <c r="M86" s="529"/>
      <c r="N86" s="529"/>
      <c r="O86" s="529"/>
      <c r="P86" s="529"/>
      <c r="Q86" s="529"/>
      <c r="R86" s="533"/>
      <c r="S86" s="528"/>
      <c r="T86" s="529"/>
      <c r="U86" s="529"/>
      <c r="V86" s="529"/>
      <c r="W86" s="529"/>
      <c r="X86" s="529"/>
      <c r="Y86" s="529"/>
      <c r="Z86" s="529"/>
      <c r="AA86" s="533"/>
      <c r="AB86" s="528"/>
      <c r="AC86" s="529"/>
      <c r="AD86" s="529"/>
      <c r="AE86" s="529"/>
      <c r="AF86" s="529"/>
      <c r="AG86" s="529"/>
      <c r="AH86" s="529"/>
      <c r="AI86" s="529"/>
      <c r="AJ86" s="530"/>
      <c r="AK86" s="235"/>
      <c r="AL86" s="227"/>
      <c r="AM86" s="4"/>
      <c r="AS86" s="263"/>
      <c r="AT86" s="266" t="str">
        <f>IF(OR(AND(J$84&lt;&gt;"",COUNTA(J86)=0),
AND(S$84&lt;&gt;"",COUNTA(S86)=0),
AND(AB$84&lt;&gt;"",COUNTA(AB86)=0)),"未入力があります。",
IF(OR(AND(J$84="",COUNTA(J86)=1),AND(S$84="",COUNTA(S86)=1),
AND(AB$84="",COUNTA(AB86)=1)),"棟番号を入力してください。","")
)</f>
        <v/>
      </c>
    </row>
    <row r="87" spans="1:46" ht="17.100000000000001" customHeight="1">
      <c r="A87" s="197"/>
      <c r="B87" s="576"/>
      <c r="C87" s="499"/>
      <c r="D87" s="499"/>
      <c r="E87" s="499"/>
      <c r="F87" s="499"/>
      <c r="G87" s="499"/>
      <c r="H87" s="499"/>
      <c r="I87" s="499"/>
      <c r="J87" s="536" t="s">
        <v>2452</v>
      </c>
      <c r="K87" s="529"/>
      <c r="L87" s="529"/>
      <c r="M87" s="529"/>
      <c r="N87" s="529"/>
      <c r="O87" s="529"/>
      <c r="P87" s="529"/>
      <c r="Q87" s="529"/>
      <c r="R87" s="533"/>
      <c r="S87" s="528" t="s">
        <v>2452</v>
      </c>
      <c r="T87" s="529"/>
      <c r="U87" s="529"/>
      <c r="V87" s="529"/>
      <c r="W87" s="529"/>
      <c r="X87" s="529"/>
      <c r="Y87" s="529"/>
      <c r="Z87" s="529"/>
      <c r="AA87" s="533"/>
      <c r="AB87" s="528" t="s">
        <v>2452</v>
      </c>
      <c r="AC87" s="529"/>
      <c r="AD87" s="529"/>
      <c r="AE87" s="529"/>
      <c r="AF87" s="529"/>
      <c r="AG87" s="529"/>
      <c r="AH87" s="529"/>
      <c r="AI87" s="529"/>
      <c r="AJ87" s="530"/>
      <c r="AK87" s="236"/>
      <c r="AL87" s="227"/>
      <c r="AM87" s="4"/>
      <c r="AN87" s="6" t="b">
        <v>0</v>
      </c>
      <c r="AO87" s="6" t="b">
        <v>0</v>
      </c>
      <c r="AP87" s="6" t="b">
        <v>0</v>
      </c>
      <c r="AS87" s="263"/>
      <c r="AT87" s="266"/>
    </row>
    <row r="88" spans="1:46" ht="20.100000000000001" customHeight="1">
      <c r="A88" s="197"/>
      <c r="B88" s="585" t="s">
        <v>2454</v>
      </c>
      <c r="C88" s="507"/>
      <c r="D88" s="507"/>
      <c r="E88" s="507"/>
      <c r="F88" s="507"/>
      <c r="G88" s="507"/>
      <c r="H88" s="507"/>
      <c r="I88" s="507"/>
      <c r="J88" s="577"/>
      <c r="K88" s="516"/>
      <c r="L88" s="516"/>
      <c r="M88" s="516"/>
      <c r="N88" s="516"/>
      <c r="O88" s="516"/>
      <c r="P88" s="516"/>
      <c r="Q88" s="516"/>
      <c r="R88" s="578"/>
      <c r="S88" s="581"/>
      <c r="T88" s="516"/>
      <c r="U88" s="516"/>
      <c r="V88" s="516"/>
      <c r="W88" s="516"/>
      <c r="X88" s="516"/>
      <c r="Y88" s="516"/>
      <c r="Z88" s="516"/>
      <c r="AA88" s="578"/>
      <c r="AB88" s="581"/>
      <c r="AC88" s="516"/>
      <c r="AD88" s="516"/>
      <c r="AE88" s="516"/>
      <c r="AF88" s="516"/>
      <c r="AG88" s="516"/>
      <c r="AH88" s="516"/>
      <c r="AI88" s="516"/>
      <c r="AJ88" s="583"/>
      <c r="AK88" s="284"/>
      <c r="AL88" s="206"/>
      <c r="AM88" s="4"/>
      <c r="AS88" s="263"/>
      <c r="AT88" s="266" t="str">
        <f>IF(OR(AND(J$84&lt;&gt;"",COUNTA(J88)=0),
AND(S$84&lt;&gt;"",COUNTA(S88)=0),
AND(AB$84&lt;&gt;"",COUNTA(AB88)=0)),"未入力があります。",
IF(OR(AND(J$84="",COUNTA(J88)=1),AND(S$84="",COUNTA(S88)=1),
AND(AB$84="",COUNTA(AB88)=1)),"棟番号を入力してください。","")
)</f>
        <v/>
      </c>
    </row>
    <row r="89" spans="1:46" ht="15.95" customHeight="1">
      <c r="A89" s="197"/>
      <c r="B89" s="526"/>
      <c r="C89" s="527"/>
      <c r="D89" s="527"/>
      <c r="E89" s="527"/>
      <c r="F89" s="527"/>
      <c r="G89" s="527"/>
      <c r="H89" s="527"/>
      <c r="I89" s="527"/>
      <c r="J89" s="579"/>
      <c r="K89" s="574"/>
      <c r="L89" s="574"/>
      <c r="M89" s="574"/>
      <c r="N89" s="574"/>
      <c r="O89" s="574"/>
      <c r="P89" s="574"/>
      <c r="Q89" s="574"/>
      <c r="R89" s="580"/>
      <c r="S89" s="582"/>
      <c r="T89" s="574"/>
      <c r="U89" s="574"/>
      <c r="V89" s="574"/>
      <c r="W89" s="574"/>
      <c r="X89" s="574"/>
      <c r="Y89" s="574"/>
      <c r="Z89" s="574"/>
      <c r="AA89" s="580"/>
      <c r="AB89" s="582"/>
      <c r="AC89" s="574"/>
      <c r="AD89" s="574"/>
      <c r="AE89" s="574"/>
      <c r="AF89" s="574"/>
      <c r="AG89" s="574"/>
      <c r="AH89" s="574"/>
      <c r="AI89" s="574"/>
      <c r="AJ89" s="584"/>
      <c r="AK89" s="283"/>
      <c r="AL89" s="228"/>
      <c r="AM89" s="4"/>
      <c r="AS89" s="263"/>
      <c r="AT89" s="266"/>
    </row>
    <row r="90" spans="1:46" ht="23.1" customHeight="1">
      <c r="A90" s="197"/>
      <c r="B90" s="476" t="s">
        <v>2455</v>
      </c>
      <c r="C90" s="477"/>
      <c r="D90" s="477"/>
      <c r="E90" s="477"/>
      <c r="F90" s="477"/>
      <c r="G90" s="477"/>
      <c r="H90" s="477"/>
      <c r="I90" s="477"/>
      <c r="J90" s="199"/>
      <c r="K90" s="523"/>
      <c r="L90" s="523"/>
      <c r="M90" s="523"/>
      <c r="N90" s="523"/>
      <c r="O90" s="523"/>
      <c r="P90" s="456" t="s">
        <v>46</v>
      </c>
      <c r="Q90" s="456"/>
      <c r="R90" s="218"/>
      <c r="S90" s="217"/>
      <c r="T90" s="523"/>
      <c r="U90" s="523"/>
      <c r="V90" s="523"/>
      <c r="W90" s="523"/>
      <c r="X90" s="523"/>
      <c r="Y90" s="456" t="s">
        <v>46</v>
      </c>
      <c r="Z90" s="456"/>
      <c r="AA90" s="218"/>
      <c r="AB90" s="217"/>
      <c r="AC90" s="523"/>
      <c r="AD90" s="523"/>
      <c r="AE90" s="523"/>
      <c r="AF90" s="523"/>
      <c r="AG90" s="523"/>
      <c r="AH90" s="456" t="s">
        <v>46</v>
      </c>
      <c r="AI90" s="456"/>
      <c r="AJ90" s="192"/>
      <c r="AK90" s="181"/>
      <c r="AL90" s="198"/>
      <c r="AM90" s="4" t="str">
        <f>IF(COUNTA(K90,T90,AC90)=0,"未入力","")</f>
        <v>未入力</v>
      </c>
      <c r="AN90" s="4"/>
      <c r="AS90" s="263"/>
      <c r="AT90" s="266" t="str">
        <f>IF(OR(AND(J$84&lt;&gt;"",COUNTA(K90)=0),
AND(S$84&lt;&gt;"",COUNTA(T90)=0),
AND(AB$84&lt;&gt;"",COUNTA(AC90)=0)),"未入力があります。",
IF(OR(AND(J$84="",COUNTA(K90)=1),AND(S$84="",COUNTA(T90)=1),
AND(AB$84="",COUNTA(AC90)=1)),"棟番号を入力してください。","")
)</f>
        <v/>
      </c>
    </row>
    <row r="91" spans="1:46" ht="12" customHeight="1">
      <c r="A91" s="197"/>
      <c r="B91" s="443" t="s">
        <v>2456</v>
      </c>
      <c r="C91" s="444"/>
      <c r="D91" s="444"/>
      <c r="E91" s="444"/>
      <c r="F91" s="444"/>
      <c r="G91" s="444"/>
      <c r="H91" s="444"/>
      <c r="I91" s="444"/>
      <c r="J91" s="193"/>
      <c r="K91" s="178"/>
      <c r="L91" s="178"/>
      <c r="M91" s="178"/>
      <c r="N91" s="178"/>
      <c r="O91" s="178"/>
      <c r="P91" s="178"/>
      <c r="Q91" s="178"/>
      <c r="R91" s="220"/>
      <c r="S91" s="219"/>
      <c r="T91" s="575"/>
      <c r="U91" s="575"/>
      <c r="V91" s="575"/>
      <c r="W91" s="575"/>
      <c r="X91" s="575"/>
      <c r="Y91" s="178"/>
      <c r="Z91" s="178"/>
      <c r="AA91" s="220"/>
      <c r="AB91" s="219"/>
      <c r="AC91" s="178"/>
      <c r="AD91" s="178"/>
      <c r="AE91" s="178"/>
      <c r="AF91" s="178"/>
      <c r="AG91" s="178"/>
      <c r="AH91" s="178"/>
      <c r="AI91" s="178"/>
      <c r="AJ91" s="194"/>
      <c r="AK91" s="181"/>
      <c r="AL91" s="198"/>
      <c r="AM91" s="4"/>
      <c r="AN91" s="8"/>
      <c r="AO91" s="8"/>
      <c r="AP91" s="8"/>
      <c r="AS91" s="263">
        <f>COUNTIF(AN91:AN97, TRUE)</f>
        <v>0</v>
      </c>
      <c r="AT91" s="266"/>
    </row>
    <row r="92" spans="1:46" ht="18.95" customHeight="1">
      <c r="A92" s="197"/>
      <c r="B92" s="449"/>
      <c r="C92" s="450"/>
      <c r="D92" s="450"/>
      <c r="E92" s="450"/>
      <c r="F92" s="450"/>
      <c r="G92" s="450"/>
      <c r="H92" s="450"/>
      <c r="I92" s="450"/>
      <c r="J92" s="195"/>
      <c r="K92" s="525"/>
      <c r="L92" s="525"/>
      <c r="M92" s="525"/>
      <c r="N92" s="525"/>
      <c r="O92" s="525"/>
      <c r="P92" s="574" t="s">
        <v>47</v>
      </c>
      <c r="Q92" s="574"/>
      <c r="R92" s="222"/>
      <c r="S92" s="221"/>
      <c r="T92" s="471"/>
      <c r="U92" s="471"/>
      <c r="V92" s="471"/>
      <c r="W92" s="471"/>
      <c r="X92" s="471"/>
      <c r="Y92" s="574" t="s">
        <v>2308</v>
      </c>
      <c r="Z92" s="574"/>
      <c r="AA92" s="222"/>
      <c r="AB92" s="221"/>
      <c r="AC92" s="525"/>
      <c r="AD92" s="525"/>
      <c r="AE92" s="525"/>
      <c r="AF92" s="525"/>
      <c r="AG92" s="525"/>
      <c r="AH92" s="574" t="s">
        <v>2308</v>
      </c>
      <c r="AI92" s="574"/>
      <c r="AJ92" s="196"/>
      <c r="AK92" s="181"/>
      <c r="AL92" s="198"/>
      <c r="AM92" s="296"/>
      <c r="AN92" s="8"/>
      <c r="AO92" s="8"/>
      <c r="AP92" s="8"/>
      <c r="AS92" s="263">
        <f>COUNTIF(AO91:AO97, TRUE)</f>
        <v>0</v>
      </c>
      <c r="AT92" s="26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97"/>
      <c r="B93" s="279"/>
      <c r="C93" s="279"/>
      <c r="D93" s="279"/>
      <c r="E93" s="279"/>
      <c r="F93" s="279"/>
      <c r="G93" s="279"/>
      <c r="H93" s="279"/>
      <c r="I93" s="277"/>
      <c r="J93" s="197"/>
      <c r="K93" s="201"/>
      <c r="L93" s="201"/>
      <c r="M93" s="201"/>
      <c r="N93" s="201"/>
      <c r="O93" s="276"/>
      <c r="P93" s="276"/>
      <c r="Q93" s="181"/>
      <c r="R93" s="224"/>
      <c r="S93" s="223"/>
      <c r="T93" s="201"/>
      <c r="U93" s="201"/>
      <c r="V93" s="201"/>
      <c r="W93" s="201"/>
      <c r="X93" s="276"/>
      <c r="Y93" s="276"/>
      <c r="Z93" s="181"/>
      <c r="AA93" s="224"/>
      <c r="AB93" s="223"/>
      <c r="AC93" s="201"/>
      <c r="AD93" s="201"/>
      <c r="AE93" s="201"/>
      <c r="AF93" s="201"/>
      <c r="AG93" s="276"/>
      <c r="AH93" s="276"/>
      <c r="AI93" s="181"/>
      <c r="AJ93" s="198"/>
      <c r="AK93" s="181"/>
      <c r="AL93" s="198"/>
      <c r="AM93" s="285"/>
      <c r="AN93" s="8" t="b">
        <v>0</v>
      </c>
      <c r="AO93" s="8" t="b">
        <v>0</v>
      </c>
      <c r="AP93" s="8" t="b">
        <v>0</v>
      </c>
      <c r="AS93" s="263">
        <f>COUNTIF(AP91:AP97, TRUE)</f>
        <v>0</v>
      </c>
      <c r="AT93" s="266" t="str">
        <f>IF(OR(AND(J$84&lt;&gt;"",COUNTA(K93)=0),
AND(S$84&lt;&gt;"",COUNTA(T93)=0),
AND(AB$84&lt;&gt;"",COUNTA(AC93)=0)),"未入力があります。",
IF(OR(AND(J$84="",COUNTA(K93)=1),AND(S$84="",COUNTA(T93)=1),
AND(AB$84="",COUNTA(AC93)=1)),"棟番号を入力してください。","")
)</f>
        <v/>
      </c>
    </row>
    <row r="94" spans="1:46" ht="23.1" customHeight="1">
      <c r="A94" s="197"/>
      <c r="B94" s="443" t="s">
        <v>2457</v>
      </c>
      <c r="C94" s="444"/>
      <c r="D94" s="444"/>
      <c r="E94" s="444"/>
      <c r="F94" s="444"/>
      <c r="G94" s="444"/>
      <c r="H94" s="444"/>
      <c r="I94" s="445"/>
      <c r="J94" s="306" t="s">
        <v>2315</v>
      </c>
      <c r="K94" s="452" t="s">
        <v>2318</v>
      </c>
      <c r="L94" s="453"/>
      <c r="M94" s="454"/>
      <c r="N94" s="473"/>
      <c r="O94" s="473"/>
      <c r="P94" s="473"/>
      <c r="Q94" s="473"/>
      <c r="R94" s="475"/>
      <c r="S94" s="194" t="s">
        <v>2315</v>
      </c>
      <c r="T94" s="452" t="s">
        <v>2318</v>
      </c>
      <c r="U94" s="453"/>
      <c r="V94" s="454"/>
      <c r="W94" s="472"/>
      <c r="X94" s="473"/>
      <c r="Y94" s="473"/>
      <c r="Z94" s="473"/>
      <c r="AA94" s="475"/>
      <c r="AB94" s="194" t="s">
        <v>2315</v>
      </c>
      <c r="AC94" s="452" t="s">
        <v>2318</v>
      </c>
      <c r="AD94" s="453"/>
      <c r="AE94" s="454"/>
      <c r="AF94" s="472"/>
      <c r="AG94" s="473"/>
      <c r="AH94" s="473"/>
      <c r="AI94" s="473"/>
      <c r="AJ94" s="474"/>
      <c r="AK94" s="181"/>
      <c r="AL94" s="198"/>
      <c r="AM94" s="285" t="str">
        <f>AT94&amp;AT95&amp;AT96&amp;AT97&amp;AT98&amp;AT99</f>
        <v/>
      </c>
      <c r="AN94" s="8"/>
      <c r="AO94" s="8"/>
      <c r="AP94" s="8"/>
      <c r="AS94" s="263"/>
      <c r="AT94" s="266" t="str">
        <f>IF(OR(AND(N94="",COUNTA(N95)=1),
AND(W94="",COUNTA(W95)=1),
AND(AF94="",COUNTA(AF95)=1)),"未入力です。",
IF(OR(AND(J$84="",COUNTA(N94)=1),AND(S$84="",COUNTA(W94)=1),
AND(AB$84="",COUNTA(AF94)=1)),"棟番号を入力してください。",""))</f>
        <v/>
      </c>
    </row>
    <row r="95" spans="1:46" ht="23.1" customHeight="1">
      <c r="A95" s="197"/>
      <c r="B95" s="446"/>
      <c r="C95" s="447"/>
      <c r="D95" s="447"/>
      <c r="E95" s="447"/>
      <c r="F95" s="447"/>
      <c r="G95" s="447"/>
      <c r="H95" s="447"/>
      <c r="I95" s="448"/>
      <c r="J95" s="307"/>
      <c r="K95" s="452" t="s">
        <v>2319</v>
      </c>
      <c r="L95" s="453"/>
      <c r="M95" s="454"/>
      <c r="N95" s="573"/>
      <c r="O95" s="573"/>
      <c r="P95" s="573"/>
      <c r="Q95" s="573"/>
      <c r="R95" s="218" t="s">
        <v>47</v>
      </c>
      <c r="S95" s="196"/>
      <c r="T95" s="452" t="s">
        <v>2319</v>
      </c>
      <c r="U95" s="453"/>
      <c r="V95" s="453"/>
      <c r="W95" s="455"/>
      <c r="X95" s="456"/>
      <c r="Y95" s="456"/>
      <c r="Z95" s="456"/>
      <c r="AA95" s="218" t="s">
        <v>47</v>
      </c>
      <c r="AB95" s="196"/>
      <c r="AC95" s="452" t="s">
        <v>2319</v>
      </c>
      <c r="AD95" s="453"/>
      <c r="AE95" s="453"/>
      <c r="AF95" s="455"/>
      <c r="AG95" s="456"/>
      <c r="AH95" s="456"/>
      <c r="AI95" s="456"/>
      <c r="AJ95" s="192" t="s">
        <v>47</v>
      </c>
      <c r="AK95" s="181"/>
      <c r="AL95" s="198"/>
      <c r="AM95" s="285"/>
      <c r="AN95" s="8"/>
      <c r="AO95" s="8"/>
      <c r="AP95" s="8"/>
      <c r="AS95" s="263"/>
      <c r="AT95" s="26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97"/>
      <c r="B96" s="446"/>
      <c r="C96" s="447"/>
      <c r="D96" s="447"/>
      <c r="E96" s="447"/>
      <c r="F96" s="447"/>
      <c r="G96" s="447"/>
      <c r="H96" s="447"/>
      <c r="I96" s="448"/>
      <c r="J96" s="306" t="s">
        <v>2316</v>
      </c>
      <c r="K96" s="452" t="s">
        <v>2318</v>
      </c>
      <c r="L96" s="453"/>
      <c r="M96" s="454"/>
      <c r="N96" s="473"/>
      <c r="O96" s="473"/>
      <c r="P96" s="473"/>
      <c r="Q96" s="473"/>
      <c r="R96" s="475"/>
      <c r="S96" s="194" t="s">
        <v>2316</v>
      </c>
      <c r="T96" s="452" t="s">
        <v>2318</v>
      </c>
      <c r="U96" s="453"/>
      <c r="V96" s="454"/>
      <c r="W96" s="472"/>
      <c r="X96" s="473"/>
      <c r="Y96" s="473"/>
      <c r="Z96" s="473"/>
      <c r="AA96" s="475"/>
      <c r="AB96" s="194" t="s">
        <v>2316</v>
      </c>
      <c r="AC96" s="452" t="s">
        <v>2318</v>
      </c>
      <c r="AD96" s="453"/>
      <c r="AE96" s="454"/>
      <c r="AF96" s="472"/>
      <c r="AG96" s="473"/>
      <c r="AH96" s="473"/>
      <c r="AI96" s="473"/>
      <c r="AJ96" s="474"/>
      <c r="AK96" s="181"/>
      <c r="AL96" s="198"/>
      <c r="AM96" s="285"/>
      <c r="AN96" s="8"/>
      <c r="AO96" s="8"/>
      <c r="AP96" s="8"/>
      <c r="AS96" s="263"/>
      <c r="AT96" s="266" t="str">
        <f>IF(OR(AND(N96="",COUNTA(N97)=1),
AND(W96="",COUNTA(W97)=1),
AND(AF96="",COUNTA(AF97)=1)),"未入力です。",
IF(OR(AND(J$84="",COUNTA(N96)=1),AND(S$84="",COUNTA(W96)=1),
AND(AB$84="",COUNTA(AF96)=1)),"棟番号を入力してください。",""))</f>
        <v/>
      </c>
    </row>
    <row r="97" spans="1:47" ht="23.1" customHeight="1">
      <c r="A97" s="197"/>
      <c r="B97" s="446"/>
      <c r="C97" s="447"/>
      <c r="D97" s="447"/>
      <c r="E97" s="447"/>
      <c r="F97" s="447"/>
      <c r="G97" s="447"/>
      <c r="H97" s="447"/>
      <c r="I97" s="448"/>
      <c r="J97" s="307"/>
      <c r="K97" s="452" t="s">
        <v>2319</v>
      </c>
      <c r="L97" s="453"/>
      <c r="M97" s="454"/>
      <c r="N97" s="573"/>
      <c r="O97" s="573"/>
      <c r="P97" s="573"/>
      <c r="Q97" s="573"/>
      <c r="R97" s="218" t="s">
        <v>47</v>
      </c>
      <c r="S97" s="196"/>
      <c r="T97" s="452" t="s">
        <v>2319</v>
      </c>
      <c r="U97" s="453"/>
      <c r="V97" s="453"/>
      <c r="W97" s="455"/>
      <c r="X97" s="456"/>
      <c r="Y97" s="456"/>
      <c r="Z97" s="456"/>
      <c r="AA97" s="218" t="s">
        <v>47</v>
      </c>
      <c r="AB97" s="196"/>
      <c r="AC97" s="452" t="s">
        <v>2319</v>
      </c>
      <c r="AD97" s="453"/>
      <c r="AE97" s="453"/>
      <c r="AF97" s="455"/>
      <c r="AG97" s="456"/>
      <c r="AH97" s="456"/>
      <c r="AI97" s="456"/>
      <c r="AJ97" s="192" t="s">
        <v>47</v>
      </c>
      <c r="AK97" s="181"/>
      <c r="AL97" s="198"/>
      <c r="AM97" s="285"/>
      <c r="AN97" s="8"/>
      <c r="AO97" s="8"/>
      <c r="AP97" s="8"/>
      <c r="AS97" s="263"/>
      <c r="AT97" s="26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1" customHeight="1">
      <c r="A98" s="197"/>
      <c r="B98" s="446"/>
      <c r="C98" s="447"/>
      <c r="D98" s="447"/>
      <c r="E98" s="447"/>
      <c r="F98" s="447"/>
      <c r="G98" s="447"/>
      <c r="H98" s="447"/>
      <c r="I98" s="448"/>
      <c r="J98" s="193" t="s">
        <v>2317</v>
      </c>
      <c r="K98" s="452" t="s">
        <v>2318</v>
      </c>
      <c r="L98" s="453"/>
      <c r="M98" s="454"/>
      <c r="N98" s="473"/>
      <c r="O98" s="473"/>
      <c r="P98" s="473"/>
      <c r="Q98" s="473"/>
      <c r="R98" s="475"/>
      <c r="S98" s="178" t="s">
        <v>2317</v>
      </c>
      <c r="T98" s="452" t="s">
        <v>2318</v>
      </c>
      <c r="U98" s="453"/>
      <c r="V98" s="454"/>
      <c r="W98" s="472"/>
      <c r="X98" s="473"/>
      <c r="Y98" s="473"/>
      <c r="Z98" s="473"/>
      <c r="AA98" s="475"/>
      <c r="AB98" s="178" t="s">
        <v>2317</v>
      </c>
      <c r="AC98" s="452" t="s">
        <v>2318</v>
      </c>
      <c r="AD98" s="453"/>
      <c r="AE98" s="454"/>
      <c r="AF98" s="472"/>
      <c r="AG98" s="473"/>
      <c r="AH98" s="473"/>
      <c r="AI98" s="473"/>
      <c r="AJ98" s="474"/>
      <c r="AK98" s="181"/>
      <c r="AL98" s="198"/>
      <c r="AM98" s="285"/>
      <c r="AN98" s="8"/>
      <c r="AO98" s="8"/>
      <c r="AP98" s="8"/>
      <c r="AS98" s="263"/>
      <c r="AT98" s="266" t="str">
        <f>IF(OR(AND(N98="",COUNTA(N99)=1),
AND(W98="",COUNTA(W99)=1),
AND(AF98="",COUNTA(AF99)=1)),"未入力です。",
IF(OR(AND(J$84="",COUNTA(N98)=1),AND(S$84="",COUNTA(W98)=1),
AND(AB$84="",COUNTA(AF98)=1)),"棟番号を入力してください。",""))</f>
        <v/>
      </c>
    </row>
    <row r="99" spans="1:47" ht="23.1" customHeight="1">
      <c r="A99" s="197"/>
      <c r="B99" s="449"/>
      <c r="C99" s="450"/>
      <c r="D99" s="450"/>
      <c r="E99" s="450"/>
      <c r="F99" s="450"/>
      <c r="G99" s="450"/>
      <c r="H99" s="450"/>
      <c r="I99" s="451"/>
      <c r="J99" s="195"/>
      <c r="K99" s="452" t="s">
        <v>2319</v>
      </c>
      <c r="L99" s="453"/>
      <c r="M99" s="454"/>
      <c r="N99" s="456"/>
      <c r="O99" s="456"/>
      <c r="P99" s="456"/>
      <c r="Q99" s="456"/>
      <c r="R99" s="218" t="s">
        <v>47</v>
      </c>
      <c r="S99" s="179"/>
      <c r="T99" s="452" t="s">
        <v>2319</v>
      </c>
      <c r="U99" s="453"/>
      <c r="V99" s="453"/>
      <c r="W99" s="455"/>
      <c r="X99" s="456"/>
      <c r="Y99" s="456"/>
      <c r="Z99" s="456"/>
      <c r="AA99" s="218" t="s">
        <v>47</v>
      </c>
      <c r="AB99" s="179"/>
      <c r="AC99" s="452" t="s">
        <v>2319</v>
      </c>
      <c r="AD99" s="453"/>
      <c r="AE99" s="453"/>
      <c r="AF99" s="455"/>
      <c r="AG99" s="456"/>
      <c r="AH99" s="456"/>
      <c r="AI99" s="456"/>
      <c r="AJ99" s="192" t="s">
        <v>47</v>
      </c>
      <c r="AK99" s="181"/>
      <c r="AL99" s="198"/>
      <c r="AM99" s="4"/>
      <c r="AN99" s="8"/>
      <c r="AO99" s="8"/>
      <c r="AP99" s="8"/>
      <c r="AS99" s="263"/>
      <c r="AT99" s="26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1" customHeight="1">
      <c r="A100" s="197"/>
      <c r="B100" s="506" t="s">
        <v>2458</v>
      </c>
      <c r="C100" s="507"/>
      <c r="D100" s="507"/>
      <c r="E100" s="507"/>
      <c r="F100" s="507"/>
      <c r="G100" s="507"/>
      <c r="H100" s="507"/>
      <c r="I100" s="507"/>
      <c r="J100" s="199"/>
      <c r="K100" s="523"/>
      <c r="L100" s="523"/>
      <c r="M100" s="523"/>
      <c r="N100" s="523"/>
      <c r="O100" s="523"/>
      <c r="P100" s="456" t="s">
        <v>48</v>
      </c>
      <c r="Q100" s="456"/>
      <c r="R100" s="218"/>
      <c r="S100" s="217"/>
      <c r="T100" s="523"/>
      <c r="U100" s="523"/>
      <c r="V100" s="523"/>
      <c r="W100" s="523"/>
      <c r="X100" s="523"/>
      <c r="Y100" s="456" t="s">
        <v>48</v>
      </c>
      <c r="Z100" s="456"/>
      <c r="AA100" s="218"/>
      <c r="AB100" s="217"/>
      <c r="AC100" s="523"/>
      <c r="AD100" s="523"/>
      <c r="AE100" s="523"/>
      <c r="AF100" s="523"/>
      <c r="AG100" s="523"/>
      <c r="AH100" s="456" t="s">
        <v>48</v>
      </c>
      <c r="AI100" s="456"/>
      <c r="AJ100" s="192"/>
      <c r="AK100" s="181"/>
      <c r="AL100" s="198"/>
      <c r="AM100" s="285"/>
      <c r="AN100" s="8"/>
      <c r="AO100" s="8"/>
      <c r="AP100" s="8"/>
      <c r="AS100" s="263">
        <f>COUNTIF(AN99:AN104, TRUE)</f>
        <v>0</v>
      </c>
      <c r="AT100" s="266" t="str">
        <f>IF(OR(AND(J$84&lt;&gt;"",COUNTA(K100)=0),
AND(S$84&lt;&gt;"",COUNTA(T100)=0),
AND(AB$84&lt;&gt;"",COUNTA(AC100)=0)),"未入力があります。",
IF(OR(AND(J$84="",COUNTA(K100)=1),AND(S$84="",COUNTA(T100)=1),
AND(AB$84="",COUNTA(AC100)=1)),"棟番号を入力してください。","")
)</f>
        <v/>
      </c>
    </row>
    <row r="101" spans="1:47" ht="8.4499999999999993" hidden="1" customHeight="1">
      <c r="A101" s="197"/>
      <c r="B101" s="526"/>
      <c r="C101" s="527"/>
      <c r="D101" s="527"/>
      <c r="E101" s="527"/>
      <c r="F101" s="527"/>
      <c r="G101" s="527"/>
      <c r="H101" s="527"/>
      <c r="I101" s="527"/>
      <c r="J101" s="197"/>
      <c r="K101" s="294"/>
      <c r="L101" s="294"/>
      <c r="M101" s="294"/>
      <c r="N101" s="294"/>
      <c r="O101" s="276"/>
      <c r="P101" s="276"/>
      <c r="Q101" s="181"/>
      <c r="R101" s="224"/>
      <c r="S101" s="223"/>
      <c r="T101" s="294"/>
      <c r="U101" s="294"/>
      <c r="V101" s="294"/>
      <c r="W101" s="294"/>
      <c r="X101" s="276"/>
      <c r="Y101" s="276"/>
      <c r="Z101" s="181"/>
      <c r="AA101" s="224"/>
      <c r="AB101" s="223"/>
      <c r="AC101" s="294"/>
      <c r="AD101" s="294"/>
      <c r="AE101" s="294"/>
      <c r="AF101" s="294"/>
      <c r="AG101" s="276"/>
      <c r="AH101" s="276"/>
      <c r="AI101" s="181"/>
      <c r="AJ101" s="198"/>
      <c r="AK101" s="181"/>
      <c r="AL101" s="198"/>
      <c r="AM101" s="285"/>
      <c r="AN101" s="8"/>
      <c r="AO101" s="8"/>
      <c r="AP101" s="8"/>
      <c r="AS101" s="263">
        <f>COUNTIF(AO99:AO104, TRUE)</f>
        <v>0</v>
      </c>
      <c r="AT101" s="266" t="str">
        <f>IFERROR(IF(AND($T$96&lt;&gt;"",AS101&gt;=2),"選択は1つまでです（2列目）。",IF(AND($T$96&lt;&gt;"",AS101=0),"未入力があります（2列目）。",IF(AND($T$96="",AS101&gt;0),"棟番号を入力してください（2列目）。",""))),"")</f>
        <v>未入力があります（2列目）。</v>
      </c>
    </row>
    <row r="102" spans="1:47" ht="17.45" customHeight="1">
      <c r="A102" s="197"/>
      <c r="B102" s="509"/>
      <c r="C102" s="510"/>
      <c r="D102" s="510"/>
      <c r="E102" s="510"/>
      <c r="F102" s="510"/>
      <c r="G102" s="510"/>
      <c r="H102" s="510"/>
      <c r="I102" s="510"/>
      <c r="J102" s="195"/>
      <c r="K102" s="282"/>
      <c r="L102" s="303"/>
      <c r="M102" s="282"/>
      <c r="N102" s="308" t="s">
        <v>2272</v>
      </c>
      <c r="O102" s="293"/>
      <c r="P102" s="293"/>
      <c r="Q102" s="179"/>
      <c r="R102" s="222"/>
      <c r="S102" s="221"/>
      <c r="T102" s="282"/>
      <c r="V102" s="282"/>
      <c r="W102" s="308" t="s">
        <v>2272</v>
      </c>
      <c r="X102" s="293"/>
      <c r="Y102" s="293"/>
      <c r="Z102" s="179"/>
      <c r="AA102" s="222"/>
      <c r="AB102" s="221"/>
      <c r="AC102" s="282"/>
      <c r="AD102" s="303"/>
      <c r="AE102" s="282"/>
      <c r="AF102" s="308" t="s">
        <v>2272</v>
      </c>
      <c r="AG102" s="293"/>
      <c r="AH102" s="293"/>
      <c r="AI102" s="179"/>
      <c r="AJ102" s="196"/>
      <c r="AK102" s="181"/>
      <c r="AL102" s="198"/>
      <c r="AM102" s="285"/>
      <c r="AN102" s="8" t="b">
        <v>0</v>
      </c>
      <c r="AO102" s="8" t="b">
        <v>0</v>
      </c>
      <c r="AP102" s="8" t="b">
        <v>0</v>
      </c>
      <c r="AS102" s="263"/>
      <c r="AT102" s="266"/>
    </row>
    <row r="103" spans="1:47" ht="11.45" customHeight="1">
      <c r="A103" s="197"/>
      <c r="B103" s="443" t="s">
        <v>2459</v>
      </c>
      <c r="C103" s="444"/>
      <c r="D103" s="444"/>
      <c r="E103" s="444"/>
      <c r="F103" s="444"/>
      <c r="G103" s="444"/>
      <c r="H103" s="444"/>
      <c r="I103" s="444"/>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85"/>
      <c r="AN103" s="8"/>
      <c r="AO103" s="8"/>
      <c r="AP103" s="8"/>
      <c r="AS103" s="263"/>
      <c r="AT103" s="266"/>
    </row>
    <row r="104" spans="1:47" ht="18.95" customHeight="1">
      <c r="A104" s="197"/>
      <c r="B104" s="449"/>
      <c r="C104" s="450"/>
      <c r="D104" s="450"/>
      <c r="E104" s="450"/>
      <c r="F104" s="450"/>
      <c r="G104" s="450"/>
      <c r="H104" s="450"/>
      <c r="I104" s="450"/>
      <c r="J104" s="195"/>
      <c r="K104" s="525"/>
      <c r="L104" s="525"/>
      <c r="M104" s="525"/>
      <c r="N104" s="525"/>
      <c r="O104" s="525"/>
      <c r="P104" s="525" t="s">
        <v>2116</v>
      </c>
      <c r="Q104" s="525"/>
      <c r="R104" s="222"/>
      <c r="S104" s="221"/>
      <c r="T104" s="525"/>
      <c r="U104" s="525"/>
      <c r="V104" s="525"/>
      <c r="W104" s="525"/>
      <c r="X104" s="525"/>
      <c r="Y104" s="525" t="s">
        <v>2116</v>
      </c>
      <c r="Z104" s="525"/>
      <c r="AA104" s="222"/>
      <c r="AB104" s="221"/>
      <c r="AC104" s="525"/>
      <c r="AD104" s="525"/>
      <c r="AE104" s="525"/>
      <c r="AF104" s="525"/>
      <c r="AG104" s="525"/>
      <c r="AH104" s="525" t="s">
        <v>2116</v>
      </c>
      <c r="AI104" s="525"/>
      <c r="AJ104" s="196"/>
      <c r="AK104" s="181"/>
      <c r="AL104" s="198"/>
      <c r="AM104" s="285"/>
      <c r="AN104" s="8"/>
      <c r="AO104" s="8"/>
      <c r="AP104" s="8"/>
      <c r="AS104" s="263"/>
      <c r="AT104" s="371" t="str">
        <f>IF(OR(AND(J$84="",COUNTA(K104)=1),AND(S$84="",COUNTA(T104)=1),
AND(AB$84="",COUNTA(AC104)=1)),"棟番号を入力してください。","")</f>
        <v/>
      </c>
    </row>
    <row r="105" spans="1:47" ht="12" customHeight="1">
      <c r="A105" s="197"/>
      <c r="B105" s="443" t="s">
        <v>2460</v>
      </c>
      <c r="C105" s="444"/>
      <c r="D105" s="444"/>
      <c r="E105" s="444"/>
      <c r="F105" s="444"/>
      <c r="G105" s="444"/>
      <c r="H105" s="444"/>
      <c r="I105" s="444"/>
      <c r="J105" s="193"/>
      <c r="K105" s="522"/>
      <c r="L105" s="522"/>
      <c r="M105" s="522"/>
      <c r="N105" s="522"/>
      <c r="O105" s="522"/>
      <c r="P105" s="522"/>
      <c r="Q105" s="178"/>
      <c r="R105" s="220"/>
      <c r="S105" s="219"/>
      <c r="T105" s="522"/>
      <c r="U105" s="522"/>
      <c r="V105" s="522"/>
      <c r="W105" s="522"/>
      <c r="X105" s="522"/>
      <c r="Y105" s="522"/>
      <c r="Z105" s="178"/>
      <c r="AA105" s="220"/>
      <c r="AB105" s="219"/>
      <c r="AC105" s="522"/>
      <c r="AD105" s="522"/>
      <c r="AE105" s="522"/>
      <c r="AF105" s="522"/>
      <c r="AG105" s="522"/>
      <c r="AH105" s="522"/>
      <c r="AI105" s="178"/>
      <c r="AJ105" s="194"/>
      <c r="AK105" s="181"/>
      <c r="AL105" s="198"/>
      <c r="AM105" s="4">
        <f>AT105</f>
        <v>0</v>
      </c>
      <c r="AS105" s="263"/>
      <c r="AT105" s="266"/>
    </row>
    <row r="106" spans="1:47" ht="18.95" customHeight="1">
      <c r="A106" s="197"/>
      <c r="B106" s="449"/>
      <c r="C106" s="450"/>
      <c r="D106" s="450"/>
      <c r="E106" s="450"/>
      <c r="F106" s="450"/>
      <c r="G106" s="450"/>
      <c r="H106" s="450"/>
      <c r="I106" s="450"/>
      <c r="J106" s="195"/>
      <c r="K106" s="179" t="s">
        <v>2117</v>
      </c>
      <c r="L106" s="179"/>
      <c r="M106" s="525"/>
      <c r="N106" s="525"/>
      <c r="O106" s="525"/>
      <c r="P106" s="525" t="s">
        <v>2116</v>
      </c>
      <c r="Q106" s="525"/>
      <c r="R106" s="222"/>
      <c r="S106" s="221"/>
      <c r="T106" s="179" t="s">
        <v>2117</v>
      </c>
      <c r="U106" s="179"/>
      <c r="V106" s="525"/>
      <c r="W106" s="525"/>
      <c r="X106" s="525"/>
      <c r="Y106" s="525" t="s">
        <v>2116</v>
      </c>
      <c r="Z106" s="525"/>
      <c r="AA106" s="222"/>
      <c r="AB106" s="221"/>
      <c r="AC106" s="179" t="s">
        <v>2117</v>
      </c>
      <c r="AD106" s="179"/>
      <c r="AE106" s="525"/>
      <c r="AF106" s="525"/>
      <c r="AG106" s="525"/>
      <c r="AH106" s="525" t="s">
        <v>2116</v>
      </c>
      <c r="AI106" s="525"/>
      <c r="AJ106" s="196"/>
      <c r="AK106" s="181"/>
      <c r="AL106" s="198"/>
      <c r="AM106" s="4"/>
      <c r="AS106" s="263"/>
      <c r="AT106" s="266" t="str">
        <f>IF(OR(AND(J$84="",COUNTA(M106)=1),AND(S$84="",COUNTA(V106)=1),
AND(AB$84="",COUNTA(AE106)=1)),"棟番号を入力してください。","")</f>
        <v/>
      </c>
    </row>
    <row r="107" spans="1:47" ht="3.95"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63"/>
      <c r="AT107" s="266"/>
      <c r="AU107" s="266"/>
    </row>
    <row r="108" spans="1:47" ht="3.95"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63"/>
      <c r="AT108" s="266"/>
      <c r="AU108" s="266"/>
    </row>
    <row r="109" spans="1:47" ht="23.1" customHeight="1">
      <c r="A109" s="586" t="s">
        <v>2461</v>
      </c>
      <c r="B109" s="501"/>
      <c r="C109" s="501"/>
      <c r="D109" s="501"/>
      <c r="E109" s="501"/>
      <c r="F109" s="501"/>
      <c r="G109" s="501"/>
      <c r="H109" s="501"/>
      <c r="I109" s="501"/>
      <c r="J109" s="501"/>
      <c r="K109" s="501"/>
      <c r="L109" s="501"/>
      <c r="M109" s="501"/>
      <c r="N109" s="501"/>
      <c r="O109" s="501"/>
      <c r="P109" s="303"/>
      <c r="R109" s="587"/>
      <c r="S109" s="573"/>
      <c r="T109" s="573"/>
      <c r="U109" s="573"/>
      <c r="V109" s="573"/>
      <c r="W109" s="573"/>
      <c r="X109" s="573"/>
      <c r="Y109" s="573"/>
      <c r="Z109" s="573"/>
      <c r="AA109" s="281" t="s">
        <v>47</v>
      </c>
      <c r="AB109" s="226"/>
      <c r="AC109" s="225"/>
      <c r="AD109" s="225"/>
      <c r="AG109" s="181"/>
      <c r="AH109" s="181"/>
      <c r="AI109" s="181"/>
      <c r="AJ109" s="181"/>
      <c r="AK109" s="181"/>
      <c r="AL109" s="198"/>
      <c r="AM109" s="4"/>
      <c r="AS109" s="263"/>
      <c r="AT109" s="266" t="str">
        <f>IF(AND($AN$78=TRUE,R109=""),"未入力です。",IF(AND($AN$78=FALSE,R109&lt;&gt;""),"【４．工事種別】が新築以外の場合は回答は不要です。",""))</f>
        <v/>
      </c>
    </row>
    <row r="110" spans="1:47" ht="2.4500000000000002"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63"/>
      <c r="AT110" s="266"/>
    </row>
    <row r="111" spans="1:47" ht="3.95"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63"/>
      <c r="AT111" s="266"/>
    </row>
    <row r="112" spans="1:47" ht="15" customHeight="1">
      <c r="A112" s="501" t="s">
        <v>50</v>
      </c>
      <c r="B112" s="501"/>
      <c r="C112" s="501"/>
      <c r="D112" s="501"/>
      <c r="E112" s="501"/>
      <c r="F112" s="501"/>
      <c r="G112" s="501"/>
      <c r="H112" s="501"/>
      <c r="I112" s="501"/>
      <c r="J112" s="501"/>
      <c r="K112" s="501"/>
      <c r="L112" s="501"/>
      <c r="M112" s="501"/>
      <c r="N112" s="501"/>
      <c r="O112" s="501"/>
      <c r="P112" s="501"/>
      <c r="Q112" s="501"/>
      <c r="R112" s="501"/>
      <c r="S112" s="501"/>
      <c r="T112" s="501"/>
      <c r="U112" s="501"/>
      <c r="V112" s="501"/>
      <c r="W112" s="501"/>
      <c r="X112" s="501"/>
      <c r="Y112" s="501"/>
      <c r="Z112" s="501"/>
      <c r="AA112" s="501"/>
      <c r="AB112" s="501"/>
      <c r="AC112" s="501"/>
      <c r="AD112" s="501"/>
      <c r="AE112" s="501"/>
      <c r="AF112" s="501"/>
      <c r="AG112" s="501"/>
      <c r="AH112" s="501"/>
      <c r="AI112" s="501"/>
      <c r="AJ112" s="501"/>
      <c r="AK112" s="276"/>
      <c r="AL112" s="276"/>
      <c r="AM112" s="4"/>
      <c r="AS112" s="263"/>
      <c r="AT112" s="266"/>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63"/>
      <c r="AT113" s="266"/>
    </row>
    <row r="114" spans="1:59"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63"/>
      <c r="AT114" s="266"/>
    </row>
    <row r="115" spans="1:59" ht="14.45" customHeight="1">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63"/>
      <c r="AT115" s="266"/>
    </row>
    <row r="116" spans="1:59" ht="18" customHeight="1">
      <c r="A116" s="197"/>
      <c r="B116" s="479" t="s">
        <v>2269</v>
      </c>
      <c r="C116" s="457"/>
      <c r="D116" s="457"/>
      <c r="E116" s="457"/>
      <c r="F116" s="457"/>
      <c r="G116" s="457"/>
      <c r="H116" s="457"/>
      <c r="I116" s="457"/>
      <c r="J116" s="517"/>
      <c r="K116" s="518"/>
      <c r="L116" s="518"/>
      <c r="M116" s="518"/>
      <c r="N116" s="518"/>
      <c r="O116" s="518"/>
      <c r="P116" s="519"/>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309"/>
      <c r="AO116" s="309"/>
      <c r="AP116" s="309"/>
      <c r="AQ116" s="309"/>
      <c r="AR116" s="309"/>
      <c r="AS116" s="263"/>
      <c r="AT116" s="266"/>
    </row>
    <row r="117" spans="1:59" ht="30.95" customHeight="1">
      <c r="A117" s="197"/>
      <c r="B117" s="443" t="s">
        <v>2274</v>
      </c>
      <c r="C117" s="444"/>
      <c r="D117" s="444"/>
      <c r="E117" s="444"/>
      <c r="F117" s="444"/>
      <c r="G117" s="444"/>
      <c r="H117" s="444"/>
      <c r="I117" s="445"/>
      <c r="J117" s="193"/>
      <c r="K117" s="275" t="s">
        <v>52</v>
      </c>
      <c r="L117" s="275"/>
      <c r="M117" s="275"/>
      <c r="N117" s="275"/>
      <c r="O117" s="178"/>
      <c r="P117" s="284"/>
      <c r="Q117" s="310" t="s">
        <v>53</v>
      </c>
      <c r="R117" s="274"/>
      <c r="S117" s="274"/>
      <c r="T117" s="178"/>
      <c r="U117" s="274"/>
      <c r="V117" s="274"/>
      <c r="W117" s="178"/>
      <c r="X117" s="274"/>
      <c r="Y117" s="274"/>
      <c r="Z117" s="194"/>
      <c r="AA117" s="303"/>
      <c r="AB117" s="181"/>
      <c r="AC117" s="181"/>
      <c r="AD117" s="181"/>
      <c r="AE117" s="181"/>
      <c r="AF117" s="181"/>
      <c r="AG117" s="181"/>
      <c r="AH117" s="181"/>
      <c r="AI117" s="181"/>
      <c r="AJ117" s="181"/>
      <c r="AK117" s="181"/>
      <c r="AL117" s="198"/>
      <c r="AM117" s="264"/>
      <c r="AN117" s="309" t="b">
        <v>0</v>
      </c>
      <c r="AO117" s="309" t="b">
        <v>0</v>
      </c>
      <c r="AP117" s="309"/>
      <c r="AQ117" s="309"/>
      <c r="AR117" s="309"/>
      <c r="AS117" s="263">
        <f>COUNTIF(AN117:AO117, TRUE)</f>
        <v>0</v>
      </c>
      <c r="AT117" s="266" t="str">
        <f>IF(AND($J116&lt;&gt;"",COUNTIF(AN117:AP117,TRUE)=0),"未入力です。",
  IF(AND($J116&lt;&gt;"",COUNTIF(AN117:AP117,TRUE)&gt;1),"選択は1つまでです。",""))</f>
        <v/>
      </c>
    </row>
    <row r="118" spans="1:59" ht="17.100000000000001" customHeight="1">
      <c r="A118" s="197"/>
      <c r="B118" s="506" t="s">
        <v>2275</v>
      </c>
      <c r="C118" s="507"/>
      <c r="D118" s="507"/>
      <c r="E118" s="507"/>
      <c r="F118" s="507"/>
      <c r="G118" s="507"/>
      <c r="H118" s="507"/>
      <c r="I118" s="508"/>
      <c r="J118" s="193"/>
      <c r="K118" s="204" t="s">
        <v>54</v>
      </c>
      <c r="L118" s="204"/>
      <c r="M118" s="204"/>
      <c r="N118" s="204"/>
      <c r="O118" s="204"/>
      <c r="P118" s="204"/>
      <c r="Q118" s="178"/>
      <c r="R118" s="178"/>
      <c r="S118" s="500" t="s">
        <v>55</v>
      </c>
      <c r="T118" s="500"/>
      <c r="U118" s="500"/>
      <c r="V118" s="500"/>
      <c r="W118" s="500"/>
      <c r="X118" s="178"/>
      <c r="Y118" s="178"/>
      <c r="Z118" s="500" t="s">
        <v>56</v>
      </c>
      <c r="AA118" s="500"/>
      <c r="AB118" s="500"/>
      <c r="AC118" s="500"/>
      <c r="AD118" s="500"/>
      <c r="AE118" s="500"/>
      <c r="AF118" s="500"/>
      <c r="AG118" s="500"/>
      <c r="AH118" s="500"/>
      <c r="AI118" s="512"/>
      <c r="AJ118" s="181"/>
      <c r="AK118" s="181"/>
      <c r="AL118" s="198"/>
      <c r="AM118" s="11" t="str">
        <f>IF(AND($I120&lt;&gt;"",COUNTIF(AN118:AP119,TRUE)=0),"未入力",
  IF(AND($I120&lt;&gt;"",COUNTIF(AN118:AP119,TRUE)&gt;1),"複数選択",""))</f>
        <v/>
      </c>
      <c r="AN118" s="311" t="b">
        <v>0</v>
      </c>
      <c r="AO118" s="311" t="b">
        <v>0</v>
      </c>
      <c r="AP118" s="311" t="b">
        <v>0</v>
      </c>
      <c r="AQ118" s="311"/>
      <c r="AR118" s="311"/>
      <c r="AS118" s="263">
        <f>COUNTIF(AN118:AP118, TRUE)</f>
        <v>0</v>
      </c>
      <c r="AT118" s="266" t="str">
        <f>IF(AND($J$116&lt;&gt;"",AN117=TRUE,COUNTIF(AN118:AP119,TRUE)=0),"ロで新設を選んだ場合は回答が必要です。",
  IF(AND($J$116&lt;&gt;"",AN117&lt;&gt;TRUE,COUNTIF(AN118:AP119,TRUE)&gt;0),"ロで新設を選んだ場合に回答してください。",""))</f>
        <v/>
      </c>
    </row>
    <row r="119" spans="1:59" ht="17.100000000000001" customHeight="1">
      <c r="A119" s="197"/>
      <c r="B119" s="509"/>
      <c r="C119" s="510"/>
      <c r="D119" s="510"/>
      <c r="E119" s="510"/>
      <c r="F119" s="510"/>
      <c r="G119" s="510"/>
      <c r="H119" s="510"/>
      <c r="I119" s="511"/>
      <c r="J119" s="195"/>
      <c r="K119" s="499" t="s">
        <v>57</v>
      </c>
      <c r="L119" s="499"/>
      <c r="M119" s="499"/>
      <c r="N119" s="499"/>
      <c r="O119" s="499"/>
      <c r="P119" s="499"/>
      <c r="Q119" s="499"/>
      <c r="R119" s="499"/>
      <c r="S119" s="179"/>
      <c r="T119" s="179"/>
      <c r="U119" s="499" t="s">
        <v>58</v>
      </c>
      <c r="V119" s="499"/>
      <c r="W119" s="499"/>
      <c r="X119" s="499"/>
      <c r="Y119" s="179"/>
      <c r="Z119" s="179"/>
      <c r="AA119" s="179"/>
      <c r="AB119" s="179"/>
      <c r="AC119" s="179"/>
      <c r="AD119" s="179"/>
      <c r="AE119" s="179"/>
      <c r="AF119" s="179"/>
      <c r="AG119" s="179"/>
      <c r="AH119" s="179"/>
      <c r="AI119" s="196"/>
      <c r="AJ119" s="181"/>
      <c r="AK119" s="181"/>
      <c r="AL119" s="198"/>
      <c r="AM119" s="11"/>
      <c r="AN119" s="311" t="b">
        <v>0</v>
      </c>
      <c r="AO119" s="311" t="b">
        <v>0</v>
      </c>
      <c r="AP119" s="311"/>
      <c r="AQ119" s="311"/>
      <c r="AR119" s="311"/>
      <c r="AS119" s="263">
        <f>COUNTIF(AN119:AO119, TRUE)</f>
        <v>0</v>
      </c>
      <c r="AT119" s="266" t="str">
        <f>IF(AND($J$116&lt;&gt;"",COUNTIF(AN118:AP119,TRUE)&gt;1),"選択は1つまでです。","")</f>
        <v/>
      </c>
    </row>
    <row r="120" spans="1:59" ht="17.100000000000001" customHeight="1">
      <c r="A120" s="197"/>
      <c r="B120" s="476" t="s">
        <v>2276</v>
      </c>
      <c r="C120" s="477"/>
      <c r="D120" s="477"/>
      <c r="E120" s="477"/>
      <c r="F120" s="477"/>
      <c r="G120" s="477"/>
      <c r="H120" s="477"/>
      <c r="I120" s="478"/>
      <c r="J120" s="199"/>
      <c r="K120" s="457" t="s">
        <v>59</v>
      </c>
      <c r="L120" s="457"/>
      <c r="M120" s="457"/>
      <c r="N120" s="457"/>
      <c r="O120" s="457"/>
      <c r="P120" s="312"/>
      <c r="Q120" s="200"/>
      <c r="R120" s="477" t="s">
        <v>60</v>
      </c>
      <c r="S120" s="477"/>
      <c r="T120" s="477"/>
      <c r="U120" s="477"/>
      <c r="V120" s="477"/>
      <c r="W120" s="477"/>
      <c r="X120" s="200"/>
      <c r="Y120" s="457" t="s">
        <v>61</v>
      </c>
      <c r="Z120" s="457"/>
      <c r="AA120" s="457"/>
      <c r="AB120" s="457"/>
      <c r="AC120" s="457"/>
      <c r="AD120" s="480"/>
      <c r="AE120" s="181"/>
      <c r="AF120" s="181"/>
      <c r="AG120" s="181"/>
      <c r="AH120" s="181"/>
      <c r="AI120" s="313"/>
      <c r="AJ120" s="181"/>
      <c r="AK120" s="181"/>
      <c r="AL120" s="198"/>
      <c r="AM120" s="11" t="str">
        <f>IF(AND($I120&lt;&gt;"",COUNTIF(AN120:AP121,TRUE)=0),"未入力",
  IF(AND($I120&lt;&gt;"",COUNTIF(AN120:AP121,TRUE)&gt;1),"複数選択",""))</f>
        <v/>
      </c>
      <c r="AN120" s="311" t="b">
        <v>0</v>
      </c>
      <c r="AO120" s="311" t="b">
        <v>0</v>
      </c>
      <c r="AP120" s="311" t="b">
        <v>0</v>
      </c>
      <c r="AQ120" s="311"/>
      <c r="AR120" s="311"/>
      <c r="AS120" s="263">
        <f>COUNTIF(AN120:AP120, TRUE)</f>
        <v>0</v>
      </c>
      <c r="AT120" s="266" t="str">
        <f>IF(AND($J$116&lt;&gt;"",COUNTIF(AN120:AP120,TRUE)=0),"未入力です。",
  IF(AND($J$116&lt;&gt;"",COUNTIF(AN120:AP120,TRUE)&gt;1),"選択は1つまでです。",""))</f>
        <v/>
      </c>
    </row>
    <row r="121" spans="1:59" ht="17.100000000000001" customHeight="1">
      <c r="A121" s="197"/>
      <c r="B121" s="479" t="s">
        <v>2277</v>
      </c>
      <c r="C121" s="457"/>
      <c r="D121" s="457"/>
      <c r="E121" s="457"/>
      <c r="F121" s="457"/>
      <c r="G121" s="457"/>
      <c r="H121" s="457"/>
      <c r="I121" s="480"/>
      <c r="J121" s="199"/>
      <c r="K121" s="457" t="s">
        <v>62</v>
      </c>
      <c r="L121" s="457"/>
      <c r="M121" s="457"/>
      <c r="N121" s="457"/>
      <c r="O121" s="457"/>
      <c r="P121" s="312"/>
      <c r="Q121" s="200"/>
      <c r="R121" s="457" t="s">
        <v>63</v>
      </c>
      <c r="S121" s="457"/>
      <c r="T121" s="457"/>
      <c r="U121" s="457"/>
      <c r="V121" s="457"/>
      <c r="W121" s="457"/>
      <c r="X121" s="200"/>
      <c r="Y121" s="477" t="s">
        <v>64</v>
      </c>
      <c r="Z121" s="477"/>
      <c r="AA121" s="477"/>
      <c r="AB121" s="477"/>
      <c r="AC121" s="477"/>
      <c r="AD121" s="478"/>
      <c r="AE121" s="181"/>
      <c r="AF121" s="181"/>
      <c r="AG121" s="181"/>
      <c r="AH121" s="181"/>
      <c r="AI121" s="313"/>
      <c r="AJ121" s="181"/>
      <c r="AK121" s="181"/>
      <c r="AL121" s="198"/>
      <c r="AM121" s="11"/>
      <c r="AN121" s="311" t="b">
        <v>0</v>
      </c>
      <c r="AO121" s="311" t="b">
        <v>0</v>
      </c>
      <c r="AP121" s="311" t="b">
        <v>0</v>
      </c>
      <c r="AQ121" s="311"/>
      <c r="AR121" s="311"/>
      <c r="AS121" s="263">
        <f>COUNTIF(AN121:AP121, TRUE)</f>
        <v>0</v>
      </c>
      <c r="AT121" s="266"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00000000000001" customHeight="1">
      <c r="A122" s="197"/>
      <c r="B122" s="479" t="s">
        <v>2278</v>
      </c>
      <c r="C122" s="457"/>
      <c r="D122" s="457"/>
      <c r="E122" s="457"/>
      <c r="F122" s="457"/>
      <c r="G122" s="457"/>
      <c r="H122" s="457"/>
      <c r="I122" s="480"/>
      <c r="J122" s="193"/>
      <c r="K122" s="477" t="s">
        <v>65</v>
      </c>
      <c r="L122" s="477"/>
      <c r="M122" s="477"/>
      <c r="N122" s="477"/>
      <c r="O122" s="477"/>
      <c r="P122" s="477"/>
      <c r="Q122" s="178"/>
      <c r="R122" s="500" t="s">
        <v>66</v>
      </c>
      <c r="S122" s="500"/>
      <c r="T122" s="500"/>
      <c r="U122" s="500"/>
      <c r="V122" s="500"/>
      <c r="W122" s="500"/>
      <c r="X122" s="178"/>
      <c r="Y122" s="500" t="s">
        <v>67</v>
      </c>
      <c r="Z122" s="500"/>
      <c r="AA122" s="500"/>
      <c r="AB122" s="500"/>
      <c r="AC122" s="500"/>
      <c r="AD122" s="194"/>
      <c r="AE122" s="501"/>
      <c r="AF122" s="501"/>
      <c r="AG122" s="501"/>
      <c r="AH122" s="501"/>
      <c r="AI122" s="501"/>
      <c r="AJ122" s="181"/>
      <c r="AK122" s="181"/>
      <c r="AL122" s="198"/>
      <c r="AM122" s="11" t="str">
        <f>IF(AND($I120&lt;&gt;"",COUNTIF(AN122:AP122,TRUE)=0),"未入力",
  IF(AND($I120&lt;&gt;"",COUNTIF(AN122:AP122,TRUE)&gt;1),"複数選択",""))</f>
        <v/>
      </c>
      <c r="AN122" s="311" t="b">
        <v>0</v>
      </c>
      <c r="AO122" s="311" t="b">
        <v>0</v>
      </c>
      <c r="AP122" s="311" t="b">
        <v>0</v>
      </c>
      <c r="AQ122" s="311"/>
      <c r="AR122" s="311"/>
      <c r="AS122" s="263">
        <f>COUNTIF(AN122:AP122, TRUE)</f>
        <v>0</v>
      </c>
      <c r="AT122" s="266" t="str">
        <f>IF(AND($J$116&lt;&gt;"",COUNTIF(AN122:AP122,TRUE)=0),"未入力です。",
  IF(AND($J$116&lt;&gt;"",COUNTIF(AN122:AP122,TRUE)&gt;1),"選択は1つまでです。",""))</f>
        <v/>
      </c>
      <c r="AZ122" s="303"/>
      <c r="BA122" s="303"/>
      <c r="BB122" s="303"/>
      <c r="BC122" s="303"/>
      <c r="BD122" s="303"/>
      <c r="BE122" s="303"/>
      <c r="BF122" s="303"/>
      <c r="BG122" s="303"/>
    </row>
    <row r="123" spans="1:59" ht="17.100000000000001" customHeight="1">
      <c r="A123" s="197"/>
      <c r="B123" s="479" t="s">
        <v>2279</v>
      </c>
      <c r="C123" s="457"/>
      <c r="D123" s="457"/>
      <c r="E123" s="457"/>
      <c r="F123" s="457"/>
      <c r="G123" s="457"/>
      <c r="H123" s="457"/>
      <c r="I123" s="480"/>
      <c r="J123" s="199"/>
      <c r="K123" s="457" t="s">
        <v>68</v>
      </c>
      <c r="L123" s="457"/>
      <c r="M123" s="457"/>
      <c r="N123" s="457"/>
      <c r="O123" s="457"/>
      <c r="P123" s="458"/>
      <c r="Q123" s="217"/>
      <c r="R123" s="457" t="s">
        <v>69</v>
      </c>
      <c r="S123" s="457"/>
      <c r="T123" s="457"/>
      <c r="U123" s="457"/>
      <c r="V123" s="457"/>
      <c r="W123" s="200"/>
      <c r="X123" s="217"/>
      <c r="Y123" s="457" t="s">
        <v>70</v>
      </c>
      <c r="Z123" s="457"/>
      <c r="AA123" s="457"/>
      <c r="AB123" s="457"/>
      <c r="AC123" s="457"/>
      <c r="AD123" s="200"/>
      <c r="AE123" s="219"/>
      <c r="AF123" s="500" t="s">
        <v>71</v>
      </c>
      <c r="AG123" s="500"/>
      <c r="AH123" s="500"/>
      <c r="AI123" s="500"/>
      <c r="AJ123" s="500"/>
      <c r="AK123" s="275"/>
      <c r="AL123" s="237"/>
      <c r="AM123" s="11"/>
      <c r="AN123" s="311" t="b">
        <v>0</v>
      </c>
      <c r="AO123" s="311" t="b">
        <v>0</v>
      </c>
      <c r="AP123" s="311" t="b">
        <v>0</v>
      </c>
      <c r="AQ123" s="311" t="b">
        <v>0</v>
      </c>
      <c r="AR123" s="311"/>
      <c r="AS123" s="263">
        <f>COUNTIF(AN123:AQ123, TRUE)</f>
        <v>0</v>
      </c>
      <c r="AT123" s="266" t="str">
        <f>IF(AND($J116&lt;&gt;"",COUNTIF(AN123:AQ123,TRUE)=0),"未入力です。","")</f>
        <v/>
      </c>
      <c r="AZ123" s="303"/>
      <c r="BA123" s="303"/>
      <c r="BB123" s="303"/>
      <c r="BC123" s="303"/>
      <c r="BD123" s="303"/>
      <c r="BE123" s="303"/>
      <c r="BF123" s="303"/>
      <c r="BG123" s="303"/>
    </row>
    <row r="124" spans="1:59" ht="20.100000000000001" customHeight="1">
      <c r="A124" s="197"/>
      <c r="B124" s="479" t="s">
        <v>2280</v>
      </c>
      <c r="C124" s="457"/>
      <c r="D124" s="457"/>
      <c r="E124" s="457"/>
      <c r="F124" s="457"/>
      <c r="G124" s="457"/>
      <c r="H124" s="457"/>
      <c r="I124" s="480"/>
      <c r="J124" s="455"/>
      <c r="K124" s="456"/>
      <c r="L124" s="456"/>
      <c r="M124" s="456"/>
      <c r="N124" s="456"/>
      <c r="O124" s="200" t="s">
        <v>72</v>
      </c>
      <c r="P124" s="200"/>
      <c r="Q124" s="559"/>
      <c r="R124" s="456"/>
      <c r="S124" s="456"/>
      <c r="T124" s="456"/>
      <c r="U124" s="456"/>
      <c r="V124" s="200" t="s">
        <v>72</v>
      </c>
      <c r="W124" s="200"/>
      <c r="X124" s="559"/>
      <c r="Y124" s="456"/>
      <c r="Z124" s="456"/>
      <c r="AA124" s="456"/>
      <c r="AB124" s="456"/>
      <c r="AC124" s="200" t="s">
        <v>72</v>
      </c>
      <c r="AD124" s="200"/>
      <c r="AE124" s="559"/>
      <c r="AF124" s="456"/>
      <c r="AG124" s="456"/>
      <c r="AH124" s="456"/>
      <c r="AI124" s="456"/>
      <c r="AJ124" s="204" t="s">
        <v>72</v>
      </c>
      <c r="AK124" s="204"/>
      <c r="AL124" s="238"/>
      <c r="AM124" s="11" t="str">
        <f>IF(AND($I120&lt;&gt;"",COUNTIF(AN124:AP124,TRUE)=0),"未入力",
  IF(AND($I120&lt;&gt;"",COUNTIF(AN124:AP124,TRUE)&gt;1),"複数選択",""))</f>
        <v/>
      </c>
      <c r="AN124" s="311"/>
      <c r="AO124" s="311"/>
      <c r="AP124" s="311"/>
      <c r="AQ124" s="311"/>
      <c r="AR124" s="311"/>
      <c r="AS124" s="314"/>
      <c r="AT124" s="266" t="str">
        <f>IF(AND($J116&lt;&gt;"",OR($J$81="01",$J$81="02",$J$81&lt;=24)),
  IF(AND($J116&lt;&gt;"",COUNTA(J124,Q124,X124,AE124)=0),"未入力です。",""),"")</f>
        <v/>
      </c>
      <c r="BD124" s="303"/>
    </row>
    <row r="125" spans="1:59" ht="27" customHeight="1">
      <c r="A125" s="197"/>
      <c r="B125" s="513" t="s">
        <v>2281</v>
      </c>
      <c r="C125" s="513"/>
      <c r="D125" s="513"/>
      <c r="E125" s="513"/>
      <c r="F125" s="513"/>
      <c r="G125" s="513"/>
      <c r="H125" s="513"/>
      <c r="I125" s="513"/>
      <c r="J125" s="520"/>
      <c r="K125" s="515"/>
      <c r="L125" s="515"/>
      <c r="M125" s="515"/>
      <c r="N125" s="515"/>
      <c r="O125" s="200" t="s">
        <v>47</v>
      </c>
      <c r="P125" s="200"/>
      <c r="Q125" s="514"/>
      <c r="R125" s="515"/>
      <c r="S125" s="515"/>
      <c r="T125" s="515"/>
      <c r="U125" s="515"/>
      <c r="V125" s="200" t="s">
        <v>47</v>
      </c>
      <c r="W125" s="200"/>
      <c r="X125" s="514"/>
      <c r="Y125" s="515"/>
      <c r="Z125" s="515"/>
      <c r="AA125" s="515"/>
      <c r="AB125" s="515"/>
      <c r="AC125" s="200" t="s">
        <v>47</v>
      </c>
      <c r="AD125" s="200"/>
      <c r="AE125" s="514"/>
      <c r="AF125" s="515"/>
      <c r="AG125" s="515"/>
      <c r="AH125" s="515"/>
      <c r="AI125" s="515"/>
      <c r="AJ125" s="200" t="s">
        <v>47</v>
      </c>
      <c r="AK125" s="200"/>
      <c r="AL125" s="237"/>
      <c r="AM125" s="11" t="str">
        <f>IF(AND($I120&lt;&gt;"",COUNTIF(AN125:AQ125,TRUE)=0),"未入力","")</f>
        <v/>
      </c>
      <c r="AN125" s="311"/>
      <c r="AO125" s="311"/>
      <c r="AP125" s="311"/>
      <c r="AQ125" s="311"/>
      <c r="AR125" s="311"/>
      <c r="AS125" s="263">
        <f>COUNTIF(AN122:AP122, TRUE)</f>
        <v>0</v>
      </c>
      <c r="AT125" s="266" t="str">
        <f>IF(AND($J116&lt;&gt;"",COUNTA(J125,Q125,X125,AE125)=0),"未入力です。","")</f>
        <v/>
      </c>
    </row>
    <row r="126" spans="1:59" ht="3.95" customHeight="1">
      <c r="A126" s="197"/>
      <c r="B126" s="284"/>
      <c r="C126" s="284"/>
      <c r="D126" s="284"/>
      <c r="E126" s="284"/>
      <c r="F126" s="284"/>
      <c r="G126" s="284"/>
      <c r="H126" s="284"/>
      <c r="I126" s="284"/>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181"/>
      <c r="AK126" s="181"/>
      <c r="AL126" s="198"/>
      <c r="AM126" s="267" t="str">
        <f>IF(AND($I120="",COUNTA(M129,S129,Z129,AG129)&gt;0),"回答不要",
  IF(AND($I120&lt;&gt;"",OR($R$90&lt;&gt;"",$R$91&lt;&gt;""),COUNTIF(AN118:AP118,TRUE)&gt;0),
  IF(AND($I120&lt;&gt;"",COUNTA(M129,S129,Z129,AG129)=0),"未入力",""),""))</f>
        <v/>
      </c>
      <c r="AN126" s="266"/>
      <c r="AO126" s="266"/>
      <c r="AP126" s="266"/>
      <c r="AQ126" s="266"/>
      <c r="AR126" s="266"/>
      <c r="AS126" s="263"/>
      <c r="AT126" s="266"/>
    </row>
    <row r="127" spans="1:59" ht="3.95" customHeight="1">
      <c r="A127" s="197"/>
      <c r="B127" s="284"/>
      <c r="C127" s="284"/>
      <c r="D127" s="284"/>
      <c r="E127" s="284"/>
      <c r="F127" s="284"/>
      <c r="G127" s="284"/>
      <c r="H127" s="284"/>
      <c r="I127" s="284"/>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3"/>
      <c r="AF127" s="313"/>
      <c r="AG127" s="313"/>
      <c r="AH127" s="313"/>
      <c r="AI127" s="313"/>
      <c r="AJ127" s="181"/>
      <c r="AK127" s="181"/>
      <c r="AL127" s="198"/>
      <c r="AM127" s="267" t="str">
        <f>IF(AND($I120&lt;&gt;"",COUNTA(M130,S130,Z130,AG130)=0),"未入力","")</f>
        <v/>
      </c>
      <c r="AN127" s="266"/>
      <c r="AO127" s="266"/>
      <c r="AP127" s="266"/>
      <c r="AQ127" s="266"/>
      <c r="AR127" s="266"/>
      <c r="AS127" s="263"/>
      <c r="AT127" s="266"/>
    </row>
    <row r="128" spans="1:59" ht="18" customHeight="1">
      <c r="A128" s="197"/>
      <c r="B128" s="479" t="s">
        <v>2269</v>
      </c>
      <c r="C128" s="457"/>
      <c r="D128" s="457"/>
      <c r="E128" s="457"/>
      <c r="F128" s="457"/>
      <c r="G128" s="457"/>
      <c r="H128" s="457"/>
      <c r="I128" s="457"/>
      <c r="J128" s="517"/>
      <c r="K128" s="518"/>
      <c r="L128" s="518"/>
      <c r="M128" s="518"/>
      <c r="N128" s="518"/>
      <c r="O128" s="518"/>
      <c r="P128" s="519"/>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67"/>
      <c r="AN128" s="266"/>
      <c r="AO128" s="266"/>
      <c r="AP128" s="266"/>
      <c r="AQ128" s="266"/>
      <c r="AR128" s="266"/>
      <c r="AS128" s="263"/>
      <c r="AT128" s="266"/>
    </row>
    <row r="129" spans="1:46" ht="30.95" customHeight="1">
      <c r="A129" s="197"/>
      <c r="B129" s="443" t="s">
        <v>2274</v>
      </c>
      <c r="C129" s="444"/>
      <c r="D129" s="444"/>
      <c r="E129" s="444"/>
      <c r="F129" s="444"/>
      <c r="G129" s="444"/>
      <c r="H129" s="444"/>
      <c r="I129" s="445"/>
      <c r="J129" s="193"/>
      <c r="K129" s="275" t="s">
        <v>52</v>
      </c>
      <c r="L129" s="275"/>
      <c r="M129" s="275"/>
      <c r="N129" s="275"/>
      <c r="O129" s="178"/>
      <c r="P129" s="284"/>
      <c r="Q129" s="310" t="s">
        <v>53</v>
      </c>
      <c r="R129" s="274"/>
      <c r="S129" s="274"/>
      <c r="T129" s="178"/>
      <c r="U129" s="274"/>
      <c r="V129" s="274"/>
      <c r="W129" s="178"/>
      <c r="X129" s="274"/>
      <c r="Y129" s="274"/>
      <c r="Z129" s="194"/>
      <c r="AA129" s="197"/>
      <c r="AB129" s="181"/>
      <c r="AC129" s="181"/>
      <c r="AD129" s="181"/>
      <c r="AE129" s="181"/>
      <c r="AF129" s="181"/>
      <c r="AG129" s="181"/>
      <c r="AH129" s="181"/>
      <c r="AI129" s="181"/>
      <c r="AJ129" s="181"/>
      <c r="AK129" s="181"/>
      <c r="AL129" s="198"/>
      <c r="AM129" s="267"/>
      <c r="AN129" s="266" t="b">
        <v>0</v>
      </c>
      <c r="AO129" s="266" t="b">
        <v>0</v>
      </c>
      <c r="AP129" s="266"/>
      <c r="AQ129" s="266"/>
      <c r="AR129" s="266"/>
      <c r="AS129" s="263"/>
      <c r="AT129" s="266"/>
    </row>
    <row r="130" spans="1:46" ht="17.100000000000001" customHeight="1">
      <c r="A130" s="197"/>
      <c r="B130" s="506" t="s">
        <v>2275</v>
      </c>
      <c r="C130" s="507"/>
      <c r="D130" s="507"/>
      <c r="E130" s="507"/>
      <c r="F130" s="507"/>
      <c r="G130" s="507"/>
      <c r="H130" s="507"/>
      <c r="I130" s="508"/>
      <c r="J130" s="193"/>
      <c r="K130" s="204" t="s">
        <v>54</v>
      </c>
      <c r="L130" s="204"/>
      <c r="M130" s="204"/>
      <c r="N130" s="204"/>
      <c r="O130" s="204"/>
      <c r="P130" s="204"/>
      <c r="Q130" s="178"/>
      <c r="R130" s="178"/>
      <c r="S130" s="516" t="s">
        <v>2443</v>
      </c>
      <c r="T130" s="516"/>
      <c r="U130" s="516"/>
      <c r="V130" s="516"/>
      <c r="W130" s="516"/>
      <c r="X130" s="178"/>
      <c r="Y130" s="178"/>
      <c r="Z130" s="500" t="s">
        <v>56</v>
      </c>
      <c r="AA130" s="500"/>
      <c r="AB130" s="500"/>
      <c r="AC130" s="500"/>
      <c r="AD130" s="500"/>
      <c r="AE130" s="500"/>
      <c r="AF130" s="500"/>
      <c r="AG130" s="500"/>
      <c r="AH130" s="500"/>
      <c r="AI130" s="512"/>
      <c r="AJ130" s="181"/>
      <c r="AK130" s="181"/>
      <c r="AL130" s="198"/>
      <c r="AN130" s="6" t="b">
        <v>0</v>
      </c>
      <c r="AO130" s="6" t="b">
        <v>0</v>
      </c>
      <c r="AP130" s="6" t="b">
        <v>0</v>
      </c>
      <c r="AS130" s="263"/>
      <c r="AT130" s="266"/>
    </row>
    <row r="131" spans="1:46" ht="17.100000000000001" customHeight="1">
      <c r="A131" s="197"/>
      <c r="B131" s="509"/>
      <c r="C131" s="510"/>
      <c r="D131" s="510"/>
      <c r="E131" s="510"/>
      <c r="F131" s="510"/>
      <c r="G131" s="510"/>
      <c r="H131" s="510"/>
      <c r="I131" s="511"/>
      <c r="J131" s="195"/>
      <c r="K131" s="499" t="s">
        <v>57</v>
      </c>
      <c r="L131" s="499"/>
      <c r="M131" s="499"/>
      <c r="N131" s="499"/>
      <c r="O131" s="499"/>
      <c r="P131" s="499"/>
      <c r="Q131" s="499"/>
      <c r="R131" s="499"/>
      <c r="S131" s="179"/>
      <c r="T131" s="179"/>
      <c r="U131" s="499" t="s">
        <v>58</v>
      </c>
      <c r="V131" s="499"/>
      <c r="W131" s="499"/>
      <c r="X131" s="499"/>
      <c r="Y131" s="179"/>
      <c r="Z131" s="179"/>
      <c r="AA131" s="179"/>
      <c r="AB131" s="179"/>
      <c r="AC131" s="179"/>
      <c r="AD131" s="179"/>
      <c r="AE131" s="179"/>
      <c r="AF131" s="179"/>
      <c r="AG131" s="179"/>
      <c r="AH131" s="179"/>
      <c r="AI131" s="196"/>
      <c r="AJ131" s="181"/>
      <c r="AK131" s="181"/>
      <c r="AL131" s="198"/>
      <c r="AN131" s="6" t="b">
        <v>0</v>
      </c>
      <c r="AO131" s="6" t="b">
        <v>0</v>
      </c>
      <c r="AS131" s="263"/>
      <c r="AT131" s="266"/>
    </row>
    <row r="132" spans="1:46" ht="17.100000000000001" customHeight="1">
      <c r="A132" s="197"/>
      <c r="B132" s="476" t="s">
        <v>2276</v>
      </c>
      <c r="C132" s="477"/>
      <c r="D132" s="477"/>
      <c r="E132" s="477"/>
      <c r="F132" s="477"/>
      <c r="G132" s="477"/>
      <c r="H132" s="477"/>
      <c r="I132" s="478"/>
      <c r="J132" s="199"/>
      <c r="K132" s="457" t="s">
        <v>59</v>
      </c>
      <c r="L132" s="457"/>
      <c r="M132" s="457"/>
      <c r="N132" s="457"/>
      <c r="O132" s="457"/>
      <c r="P132" s="312"/>
      <c r="Q132" s="200"/>
      <c r="R132" s="477" t="s">
        <v>60</v>
      </c>
      <c r="S132" s="477"/>
      <c r="T132" s="477"/>
      <c r="U132" s="477"/>
      <c r="V132" s="477"/>
      <c r="W132" s="477"/>
      <c r="X132" s="200"/>
      <c r="Y132" s="457" t="s">
        <v>61</v>
      </c>
      <c r="Z132" s="457"/>
      <c r="AA132" s="457"/>
      <c r="AB132" s="457"/>
      <c r="AC132" s="457"/>
      <c r="AD132" s="480"/>
      <c r="AE132" s="181"/>
      <c r="AF132" s="181"/>
      <c r="AG132" s="181"/>
      <c r="AH132" s="181"/>
      <c r="AI132" s="313"/>
      <c r="AJ132" s="181"/>
      <c r="AK132" s="181"/>
      <c r="AL132" s="198"/>
      <c r="AN132" s="6" t="b">
        <v>0</v>
      </c>
      <c r="AO132" s="6" t="b">
        <v>0</v>
      </c>
      <c r="AP132" s="6" t="b">
        <v>0</v>
      </c>
      <c r="AS132" s="263"/>
      <c r="AT132" s="266"/>
    </row>
    <row r="133" spans="1:46" ht="17.100000000000001" customHeight="1">
      <c r="A133" s="197"/>
      <c r="B133" s="479" t="s">
        <v>2277</v>
      </c>
      <c r="C133" s="457"/>
      <c r="D133" s="457"/>
      <c r="E133" s="457"/>
      <c r="F133" s="457"/>
      <c r="G133" s="457"/>
      <c r="H133" s="457"/>
      <c r="I133" s="480"/>
      <c r="J133" s="199"/>
      <c r="K133" s="457" t="s">
        <v>62</v>
      </c>
      <c r="L133" s="457"/>
      <c r="M133" s="457"/>
      <c r="N133" s="457"/>
      <c r="O133" s="457"/>
      <c r="P133" s="312"/>
      <c r="Q133" s="200"/>
      <c r="R133" s="457" t="s">
        <v>63</v>
      </c>
      <c r="S133" s="457"/>
      <c r="T133" s="457"/>
      <c r="U133" s="457"/>
      <c r="V133" s="457"/>
      <c r="W133" s="457"/>
      <c r="X133" s="200"/>
      <c r="Y133" s="477" t="s">
        <v>64</v>
      </c>
      <c r="Z133" s="477"/>
      <c r="AA133" s="477"/>
      <c r="AB133" s="477"/>
      <c r="AC133" s="477"/>
      <c r="AD133" s="478"/>
      <c r="AE133" s="181"/>
      <c r="AF133" s="181"/>
      <c r="AG133" s="181"/>
      <c r="AH133" s="181"/>
      <c r="AI133" s="313"/>
      <c r="AJ133" s="181"/>
      <c r="AK133" s="181"/>
      <c r="AL133" s="198"/>
      <c r="AM133" s="4"/>
      <c r="AN133" s="6" t="b">
        <v>0</v>
      </c>
      <c r="AO133" s="6" t="b">
        <v>0</v>
      </c>
      <c r="AP133" s="6" t="b">
        <v>0</v>
      </c>
      <c r="AS133" s="263"/>
      <c r="AT133" s="266"/>
    </row>
    <row r="134" spans="1:46" ht="17.100000000000001" customHeight="1">
      <c r="A134" s="197"/>
      <c r="B134" s="479" t="s">
        <v>2278</v>
      </c>
      <c r="C134" s="457"/>
      <c r="D134" s="457"/>
      <c r="E134" s="457"/>
      <c r="F134" s="457"/>
      <c r="G134" s="457"/>
      <c r="H134" s="457"/>
      <c r="I134" s="480"/>
      <c r="J134" s="193"/>
      <c r="K134" s="477" t="s">
        <v>65</v>
      </c>
      <c r="L134" s="477"/>
      <c r="M134" s="477"/>
      <c r="N134" s="477"/>
      <c r="O134" s="477"/>
      <c r="P134" s="477"/>
      <c r="Q134" s="178"/>
      <c r="R134" s="500" t="s">
        <v>66</v>
      </c>
      <c r="S134" s="500"/>
      <c r="T134" s="500"/>
      <c r="U134" s="500"/>
      <c r="V134" s="500"/>
      <c r="W134" s="500"/>
      <c r="X134" s="178"/>
      <c r="Y134" s="500" t="s">
        <v>67</v>
      </c>
      <c r="Z134" s="500"/>
      <c r="AA134" s="500"/>
      <c r="AB134" s="500"/>
      <c r="AC134" s="500"/>
      <c r="AD134" s="194"/>
      <c r="AE134" s="501"/>
      <c r="AF134" s="501"/>
      <c r="AG134" s="501"/>
      <c r="AH134" s="501"/>
      <c r="AI134" s="501"/>
      <c r="AJ134" s="181"/>
      <c r="AK134" s="181"/>
      <c r="AL134" s="198"/>
      <c r="AM134" s="4"/>
      <c r="AN134" s="6" t="b">
        <v>0</v>
      </c>
      <c r="AO134" s="6" t="b">
        <v>0</v>
      </c>
      <c r="AP134" s="6" t="b">
        <v>0</v>
      </c>
      <c r="AS134" s="263"/>
      <c r="AT134" s="365"/>
    </row>
    <row r="135" spans="1:46" ht="17.100000000000001" customHeight="1">
      <c r="A135" s="197"/>
      <c r="B135" s="479" t="s">
        <v>2279</v>
      </c>
      <c r="C135" s="457"/>
      <c r="D135" s="457"/>
      <c r="E135" s="457"/>
      <c r="F135" s="457"/>
      <c r="G135" s="457"/>
      <c r="H135" s="457"/>
      <c r="I135" s="480"/>
      <c r="J135" s="199"/>
      <c r="K135" s="457" t="s">
        <v>68</v>
      </c>
      <c r="L135" s="457"/>
      <c r="M135" s="457"/>
      <c r="N135" s="457"/>
      <c r="O135" s="457"/>
      <c r="P135" s="458"/>
      <c r="Q135" s="217"/>
      <c r="R135" s="457" t="s">
        <v>69</v>
      </c>
      <c r="S135" s="457"/>
      <c r="T135" s="457"/>
      <c r="U135" s="457"/>
      <c r="V135" s="457"/>
      <c r="W135" s="200"/>
      <c r="X135" s="217"/>
      <c r="Y135" s="457" t="s">
        <v>70</v>
      </c>
      <c r="Z135" s="457"/>
      <c r="AA135" s="457"/>
      <c r="AB135" s="457"/>
      <c r="AC135" s="457"/>
      <c r="AD135" s="200"/>
      <c r="AE135" s="219"/>
      <c r="AF135" s="500" t="s">
        <v>71</v>
      </c>
      <c r="AG135" s="500"/>
      <c r="AH135" s="500"/>
      <c r="AI135" s="500"/>
      <c r="AJ135" s="500"/>
      <c r="AK135" s="275"/>
      <c r="AL135" s="237"/>
      <c r="AM135" s="280"/>
      <c r="AN135" s="6" t="b">
        <v>0</v>
      </c>
      <c r="AO135" s="6" t="b">
        <v>0</v>
      </c>
      <c r="AP135" s="6" t="b">
        <v>0</v>
      </c>
      <c r="AQ135" s="6" t="b">
        <v>0</v>
      </c>
      <c r="AS135" s="263"/>
      <c r="AT135" s="266"/>
    </row>
    <row r="136" spans="1:46" ht="20.100000000000001" customHeight="1">
      <c r="A136" s="197"/>
      <c r="B136" s="479" t="s">
        <v>2280</v>
      </c>
      <c r="C136" s="457"/>
      <c r="D136" s="457"/>
      <c r="E136" s="457"/>
      <c r="F136" s="457"/>
      <c r="G136" s="457"/>
      <c r="H136" s="457"/>
      <c r="I136" s="480"/>
      <c r="J136" s="517"/>
      <c r="K136" s="518"/>
      <c r="L136" s="518"/>
      <c r="M136" s="518"/>
      <c r="N136" s="518"/>
      <c r="O136" s="200" t="s">
        <v>72</v>
      </c>
      <c r="P136" s="200"/>
      <c r="Q136" s="588"/>
      <c r="R136" s="518"/>
      <c r="S136" s="518"/>
      <c r="T136" s="518"/>
      <c r="U136" s="518"/>
      <c r="V136" s="200" t="s">
        <v>72</v>
      </c>
      <c r="W136" s="200"/>
      <c r="X136" s="588"/>
      <c r="Y136" s="518"/>
      <c r="Z136" s="518"/>
      <c r="AA136" s="518"/>
      <c r="AB136" s="518"/>
      <c r="AC136" s="200" t="s">
        <v>72</v>
      </c>
      <c r="AD136" s="200"/>
      <c r="AE136" s="559"/>
      <c r="AF136" s="456"/>
      <c r="AG136" s="456"/>
      <c r="AH136" s="456"/>
      <c r="AI136" s="456"/>
      <c r="AJ136" s="204" t="s">
        <v>72</v>
      </c>
      <c r="AK136" s="204"/>
      <c r="AL136" s="238"/>
      <c r="AM136" s="4"/>
      <c r="AS136" s="263"/>
      <c r="AT136" s="266"/>
    </row>
    <row r="137" spans="1:46" ht="27" customHeight="1">
      <c r="A137" s="197"/>
      <c r="B137" s="449" t="s">
        <v>2281</v>
      </c>
      <c r="C137" s="450"/>
      <c r="D137" s="450"/>
      <c r="E137" s="450"/>
      <c r="F137" s="450"/>
      <c r="G137" s="450"/>
      <c r="H137" s="450"/>
      <c r="I137" s="451"/>
      <c r="J137" s="520"/>
      <c r="K137" s="515"/>
      <c r="L137" s="515"/>
      <c r="M137" s="515"/>
      <c r="N137" s="515"/>
      <c r="O137" s="200" t="s">
        <v>47</v>
      </c>
      <c r="P137" s="200"/>
      <c r="Q137" s="514"/>
      <c r="R137" s="515"/>
      <c r="S137" s="515"/>
      <c r="T137" s="515"/>
      <c r="U137" s="515"/>
      <c r="V137" s="200" t="s">
        <v>47</v>
      </c>
      <c r="W137" s="200"/>
      <c r="X137" s="514"/>
      <c r="Y137" s="515"/>
      <c r="Z137" s="515"/>
      <c r="AA137" s="515"/>
      <c r="AB137" s="515"/>
      <c r="AC137" s="200" t="s">
        <v>47</v>
      </c>
      <c r="AD137" s="200"/>
      <c r="AE137" s="514"/>
      <c r="AF137" s="515"/>
      <c r="AG137" s="515"/>
      <c r="AH137" s="515"/>
      <c r="AI137" s="515"/>
      <c r="AJ137" s="200" t="s">
        <v>47</v>
      </c>
      <c r="AK137" s="200"/>
      <c r="AL137" s="237"/>
      <c r="AM137" s="4"/>
      <c r="AS137" s="263"/>
      <c r="AT137" s="266"/>
    </row>
    <row r="138" spans="1:46" ht="3.95" customHeight="1">
      <c r="A138" s="197"/>
      <c r="B138" s="235"/>
      <c r="C138" s="235"/>
      <c r="D138" s="235"/>
      <c r="E138" s="235"/>
      <c r="F138" s="235"/>
      <c r="G138" s="235"/>
      <c r="H138" s="235"/>
      <c r="I138" s="235"/>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3"/>
      <c r="AJ138" s="181"/>
      <c r="AK138" s="181"/>
      <c r="AL138" s="198"/>
      <c r="AM138" s="4" t="str">
        <f>IF(AND($AN$87=TRUE,COUNTA(T138:V140)=0),"未入力",
IF(COUNTA(T138:V140)&gt;1,"複数選択",""))</f>
        <v/>
      </c>
      <c r="AS138" s="263"/>
      <c r="AT138" s="266"/>
    </row>
    <row r="139" spans="1:46" ht="3.95" customHeight="1">
      <c r="A139" s="197"/>
      <c r="B139" s="235"/>
      <c r="C139" s="235"/>
      <c r="D139" s="235"/>
      <c r="E139" s="235"/>
      <c r="F139" s="235"/>
      <c r="G139" s="235"/>
      <c r="H139" s="235"/>
      <c r="I139" s="235"/>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181"/>
      <c r="AK139" s="181"/>
      <c r="AL139" s="198"/>
      <c r="AM139" s="4"/>
      <c r="AS139" s="263"/>
      <c r="AT139" s="266"/>
    </row>
    <row r="140" spans="1:46" ht="18" customHeight="1">
      <c r="A140" s="197"/>
      <c r="B140" s="479" t="s">
        <v>2269</v>
      </c>
      <c r="C140" s="457"/>
      <c r="D140" s="457"/>
      <c r="E140" s="457"/>
      <c r="F140" s="457"/>
      <c r="G140" s="457"/>
      <c r="H140" s="457"/>
      <c r="I140" s="457"/>
      <c r="J140" s="517"/>
      <c r="K140" s="518"/>
      <c r="L140" s="518"/>
      <c r="M140" s="518"/>
      <c r="N140" s="518"/>
      <c r="O140" s="518"/>
      <c r="P140" s="519"/>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63"/>
      <c r="AT140" s="266"/>
    </row>
    <row r="141" spans="1:46" ht="30.95" customHeight="1">
      <c r="A141" s="197"/>
      <c r="B141" s="443" t="s">
        <v>2274</v>
      </c>
      <c r="C141" s="444"/>
      <c r="D141" s="444"/>
      <c r="E141" s="444"/>
      <c r="F141" s="444"/>
      <c r="G141" s="444"/>
      <c r="H141" s="444"/>
      <c r="I141" s="445"/>
      <c r="J141" s="193"/>
      <c r="K141" s="275" t="s">
        <v>52</v>
      </c>
      <c r="L141" s="275"/>
      <c r="M141" s="275"/>
      <c r="N141" s="275"/>
      <c r="O141" s="178"/>
      <c r="P141" s="284"/>
      <c r="Q141" s="310" t="s">
        <v>53</v>
      </c>
      <c r="R141" s="274"/>
      <c r="S141" s="274"/>
      <c r="T141" s="178"/>
      <c r="U141" s="274"/>
      <c r="V141" s="274"/>
      <c r="W141" s="178"/>
      <c r="X141" s="274"/>
      <c r="Y141" s="274"/>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63"/>
      <c r="AT141" s="266"/>
    </row>
    <row r="142" spans="1:46" ht="17.100000000000001" customHeight="1">
      <c r="A142" s="197"/>
      <c r="B142" s="506" t="s">
        <v>2275</v>
      </c>
      <c r="C142" s="507"/>
      <c r="D142" s="507"/>
      <c r="E142" s="507"/>
      <c r="F142" s="507"/>
      <c r="G142" s="507"/>
      <c r="H142" s="507"/>
      <c r="I142" s="508"/>
      <c r="J142" s="193"/>
      <c r="K142" s="204" t="s">
        <v>54</v>
      </c>
      <c r="L142" s="204"/>
      <c r="M142" s="204"/>
      <c r="N142" s="204"/>
      <c r="O142" s="204"/>
      <c r="P142" s="204"/>
      <c r="Q142" s="178"/>
      <c r="R142" s="178"/>
      <c r="S142" s="500" t="s">
        <v>55</v>
      </c>
      <c r="T142" s="500"/>
      <c r="U142" s="500"/>
      <c r="V142" s="500"/>
      <c r="W142" s="500"/>
      <c r="X142" s="178"/>
      <c r="Y142" s="178"/>
      <c r="Z142" s="500" t="s">
        <v>56</v>
      </c>
      <c r="AA142" s="500"/>
      <c r="AB142" s="500"/>
      <c r="AC142" s="500"/>
      <c r="AD142" s="500"/>
      <c r="AE142" s="500"/>
      <c r="AF142" s="500"/>
      <c r="AG142" s="500"/>
      <c r="AH142" s="500"/>
      <c r="AI142" s="512"/>
      <c r="AJ142" s="181"/>
      <c r="AK142" s="181"/>
      <c r="AL142" s="198"/>
      <c r="AM142" s="4" t="str">
        <f>IF(AND($AN$87=TRUE,COUNTIF(AN142:AP142,TRUE)=0),"未入力",IF(COUNTIF(AN142:AP142,TRUE)=2,"複数選択",""))</f>
        <v/>
      </c>
      <c r="AN142" s="8" t="b">
        <v>0</v>
      </c>
      <c r="AO142" s="8" t="b">
        <v>0</v>
      </c>
      <c r="AP142" s="6" t="b">
        <v>0</v>
      </c>
      <c r="AS142" s="263"/>
      <c r="AT142" s="266"/>
    </row>
    <row r="143" spans="1:46" ht="17.100000000000001" customHeight="1">
      <c r="A143" s="197"/>
      <c r="B143" s="509"/>
      <c r="C143" s="510"/>
      <c r="D143" s="510"/>
      <c r="E143" s="510"/>
      <c r="F143" s="510"/>
      <c r="G143" s="510"/>
      <c r="H143" s="510"/>
      <c r="I143" s="511"/>
      <c r="J143" s="195"/>
      <c r="K143" s="499" t="s">
        <v>57</v>
      </c>
      <c r="L143" s="499"/>
      <c r="M143" s="499"/>
      <c r="N143" s="499"/>
      <c r="O143" s="499"/>
      <c r="P143" s="499"/>
      <c r="Q143" s="499"/>
      <c r="R143" s="499"/>
      <c r="S143" s="179"/>
      <c r="T143" s="179"/>
      <c r="U143" s="499" t="s">
        <v>58</v>
      </c>
      <c r="V143" s="499"/>
      <c r="W143" s="499"/>
      <c r="X143" s="499"/>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63"/>
      <c r="AT143" s="266"/>
    </row>
    <row r="144" spans="1:46" ht="17.100000000000001" customHeight="1">
      <c r="A144" s="197"/>
      <c r="B144" s="476" t="s">
        <v>2276</v>
      </c>
      <c r="C144" s="477"/>
      <c r="D144" s="477"/>
      <c r="E144" s="477"/>
      <c r="F144" s="477"/>
      <c r="G144" s="477"/>
      <c r="H144" s="477"/>
      <c r="I144" s="478"/>
      <c r="J144" s="199"/>
      <c r="K144" s="457" t="s">
        <v>59</v>
      </c>
      <c r="L144" s="457"/>
      <c r="M144" s="457"/>
      <c r="N144" s="457"/>
      <c r="O144" s="457"/>
      <c r="P144" s="312"/>
      <c r="Q144" s="200"/>
      <c r="R144" s="477" t="s">
        <v>60</v>
      </c>
      <c r="S144" s="477"/>
      <c r="T144" s="477"/>
      <c r="U144" s="477"/>
      <c r="V144" s="477"/>
      <c r="W144" s="477"/>
      <c r="X144" s="200"/>
      <c r="Y144" s="457" t="s">
        <v>61</v>
      </c>
      <c r="Z144" s="457"/>
      <c r="AA144" s="457"/>
      <c r="AB144" s="457"/>
      <c r="AC144" s="457"/>
      <c r="AD144" s="480"/>
      <c r="AE144" s="181"/>
      <c r="AF144" s="181"/>
      <c r="AG144" s="181"/>
      <c r="AH144" s="181"/>
      <c r="AI144" s="313"/>
      <c r="AJ144" s="181"/>
      <c r="AK144" s="181"/>
      <c r="AL144" s="198"/>
      <c r="AM144" s="4" t="str">
        <f>IF(AND($AN$87=TRUE,M144=""),"未入力","")</f>
        <v/>
      </c>
      <c r="AN144" s="6" t="b">
        <v>0</v>
      </c>
      <c r="AO144" s="6" t="b">
        <v>0</v>
      </c>
      <c r="AP144" s="6" t="b">
        <v>0</v>
      </c>
      <c r="AS144" s="263"/>
      <c r="AT144" s="266"/>
    </row>
    <row r="145" spans="1:46" ht="17.100000000000001" customHeight="1">
      <c r="A145" s="197"/>
      <c r="B145" s="479" t="s">
        <v>2277</v>
      </c>
      <c r="C145" s="457"/>
      <c r="D145" s="457"/>
      <c r="E145" s="457"/>
      <c r="F145" s="457"/>
      <c r="G145" s="457"/>
      <c r="H145" s="457"/>
      <c r="I145" s="480"/>
      <c r="J145" s="199"/>
      <c r="K145" s="457" t="s">
        <v>62</v>
      </c>
      <c r="L145" s="457"/>
      <c r="M145" s="457"/>
      <c r="N145" s="457"/>
      <c r="O145" s="457"/>
      <c r="P145" s="312"/>
      <c r="Q145" s="200"/>
      <c r="R145" s="457" t="s">
        <v>63</v>
      </c>
      <c r="S145" s="457"/>
      <c r="T145" s="457"/>
      <c r="U145" s="457"/>
      <c r="V145" s="457"/>
      <c r="W145" s="457"/>
      <c r="X145" s="200"/>
      <c r="Y145" s="477" t="s">
        <v>64</v>
      </c>
      <c r="Z145" s="477"/>
      <c r="AA145" s="477"/>
      <c r="AB145" s="477"/>
      <c r="AC145" s="477"/>
      <c r="AD145" s="478"/>
      <c r="AE145" s="181"/>
      <c r="AF145" s="181"/>
      <c r="AG145" s="181"/>
      <c r="AH145" s="181"/>
      <c r="AI145" s="313"/>
      <c r="AJ145" s="181"/>
      <c r="AK145" s="181"/>
      <c r="AL145" s="198"/>
      <c r="AM145" s="4" t="str">
        <f>IF(AND($AN$87=TRUE,COUNTIF(AN145:AP145,TRUE)=0),"未入力","")</f>
        <v/>
      </c>
      <c r="AN145" s="8" t="b">
        <v>0</v>
      </c>
      <c r="AO145" s="8" t="b">
        <v>0</v>
      </c>
      <c r="AP145" s="8" t="b">
        <v>0</v>
      </c>
      <c r="AS145" s="263"/>
      <c r="AT145" s="266"/>
    </row>
    <row r="146" spans="1:46" ht="17.100000000000001" customHeight="1">
      <c r="A146" s="197"/>
      <c r="B146" s="479" t="s">
        <v>2278</v>
      </c>
      <c r="C146" s="457"/>
      <c r="D146" s="457"/>
      <c r="E146" s="457"/>
      <c r="F146" s="457"/>
      <c r="G146" s="457"/>
      <c r="H146" s="457"/>
      <c r="I146" s="480"/>
      <c r="J146" s="193"/>
      <c r="K146" s="477" t="s">
        <v>65</v>
      </c>
      <c r="L146" s="477"/>
      <c r="M146" s="477"/>
      <c r="N146" s="477"/>
      <c r="O146" s="477"/>
      <c r="P146" s="477"/>
      <c r="Q146" s="178"/>
      <c r="R146" s="500" t="s">
        <v>66</v>
      </c>
      <c r="S146" s="500"/>
      <c r="T146" s="500"/>
      <c r="U146" s="500"/>
      <c r="V146" s="500"/>
      <c r="W146" s="500"/>
      <c r="X146" s="178"/>
      <c r="Y146" s="500" t="s">
        <v>67</v>
      </c>
      <c r="Z146" s="500"/>
      <c r="AA146" s="500"/>
      <c r="AB146" s="500"/>
      <c r="AC146" s="500"/>
      <c r="AD146" s="194"/>
      <c r="AE146" s="501"/>
      <c r="AF146" s="501"/>
      <c r="AG146" s="501"/>
      <c r="AH146" s="501"/>
      <c r="AI146" s="501"/>
      <c r="AJ146" s="181"/>
      <c r="AK146" s="181"/>
      <c r="AL146" s="198"/>
      <c r="AM146" s="4" t="str">
        <f>IF(AND($AN$87=TRUE,N146=""),"未入力","")</f>
        <v/>
      </c>
      <c r="AN146" s="6" t="b">
        <v>0</v>
      </c>
      <c r="AO146" s="6" t="b">
        <v>0</v>
      </c>
      <c r="AP146" s="6" t="b">
        <v>0</v>
      </c>
      <c r="AS146" s="263"/>
      <c r="AT146" s="266"/>
    </row>
    <row r="147" spans="1:46" ht="17.100000000000001" customHeight="1">
      <c r="A147" s="197"/>
      <c r="B147" s="479" t="s">
        <v>2279</v>
      </c>
      <c r="C147" s="457"/>
      <c r="D147" s="457"/>
      <c r="E147" s="457"/>
      <c r="F147" s="457"/>
      <c r="G147" s="457"/>
      <c r="H147" s="457"/>
      <c r="I147" s="480"/>
      <c r="J147" s="199"/>
      <c r="K147" s="457" t="s">
        <v>68</v>
      </c>
      <c r="L147" s="457"/>
      <c r="M147" s="457"/>
      <c r="N147" s="457"/>
      <c r="O147" s="457"/>
      <c r="P147" s="458"/>
      <c r="Q147" s="217"/>
      <c r="R147" s="457" t="s">
        <v>69</v>
      </c>
      <c r="S147" s="457"/>
      <c r="T147" s="457"/>
      <c r="U147" s="457"/>
      <c r="V147" s="457"/>
      <c r="W147" s="200"/>
      <c r="X147" s="217"/>
      <c r="Y147" s="457" t="s">
        <v>70</v>
      </c>
      <c r="Z147" s="457"/>
      <c r="AA147" s="457"/>
      <c r="AB147" s="457"/>
      <c r="AC147" s="457"/>
      <c r="AD147" s="200"/>
      <c r="AE147" s="219"/>
      <c r="AF147" s="500" t="s">
        <v>71</v>
      </c>
      <c r="AG147" s="500"/>
      <c r="AH147" s="500"/>
      <c r="AI147" s="500"/>
      <c r="AJ147" s="500"/>
      <c r="AK147" s="275"/>
      <c r="AL147" s="237"/>
      <c r="AM147" s="4" t="str">
        <f>IF(AND($AN$87=TRUE,N147=""),"未入力","")</f>
        <v/>
      </c>
      <c r="AN147" s="6" t="b">
        <v>0</v>
      </c>
      <c r="AO147" s="6" t="b">
        <v>0</v>
      </c>
      <c r="AP147" s="6" t="b">
        <v>0</v>
      </c>
      <c r="AQ147" s="6" t="b">
        <v>0</v>
      </c>
      <c r="AS147" s="263"/>
      <c r="AT147" s="266"/>
    </row>
    <row r="148" spans="1:46" ht="20.100000000000001" customHeight="1">
      <c r="A148" s="197"/>
      <c r="B148" s="479" t="s">
        <v>2280</v>
      </c>
      <c r="C148" s="457"/>
      <c r="D148" s="457"/>
      <c r="E148" s="457"/>
      <c r="F148" s="457"/>
      <c r="G148" s="457"/>
      <c r="H148" s="457"/>
      <c r="I148" s="480"/>
      <c r="J148" s="517"/>
      <c r="K148" s="518"/>
      <c r="L148" s="518"/>
      <c r="M148" s="518"/>
      <c r="N148" s="518"/>
      <c r="O148" s="200" t="s">
        <v>72</v>
      </c>
      <c r="P148" s="200"/>
      <c r="Q148" s="588"/>
      <c r="R148" s="518"/>
      <c r="S148" s="518"/>
      <c r="T148" s="518"/>
      <c r="U148" s="518"/>
      <c r="V148" s="200" t="s">
        <v>72</v>
      </c>
      <c r="W148" s="200"/>
      <c r="X148" s="588"/>
      <c r="Y148" s="518"/>
      <c r="Z148" s="518"/>
      <c r="AA148" s="518"/>
      <c r="AB148" s="518"/>
      <c r="AC148" s="200" t="s">
        <v>72</v>
      </c>
      <c r="AD148" s="200"/>
      <c r="AE148" s="559"/>
      <c r="AF148" s="456"/>
      <c r="AG148" s="456"/>
      <c r="AH148" s="456"/>
      <c r="AI148" s="456"/>
      <c r="AJ148" s="204" t="s">
        <v>72</v>
      </c>
      <c r="AK148" s="204"/>
      <c r="AL148" s="238"/>
      <c r="AM148" s="4"/>
      <c r="AS148" s="263"/>
      <c r="AT148" s="266"/>
    </row>
    <row r="149" spans="1:46" ht="27" customHeight="1">
      <c r="A149" s="197"/>
      <c r="B149" s="502" t="s">
        <v>2281</v>
      </c>
      <c r="C149" s="503"/>
      <c r="D149" s="503"/>
      <c r="E149" s="503"/>
      <c r="F149" s="503"/>
      <c r="G149" s="503"/>
      <c r="H149" s="503"/>
      <c r="I149" s="504"/>
      <c r="J149" s="520"/>
      <c r="K149" s="515"/>
      <c r="L149" s="515"/>
      <c r="M149" s="515"/>
      <c r="N149" s="515"/>
      <c r="O149" s="200" t="s">
        <v>47</v>
      </c>
      <c r="P149" s="200"/>
      <c r="Q149" s="514"/>
      <c r="R149" s="515"/>
      <c r="S149" s="515"/>
      <c r="T149" s="515"/>
      <c r="U149" s="515"/>
      <c r="V149" s="200" t="s">
        <v>47</v>
      </c>
      <c r="W149" s="200"/>
      <c r="X149" s="514"/>
      <c r="Y149" s="515"/>
      <c r="Z149" s="515"/>
      <c r="AA149" s="515"/>
      <c r="AB149" s="515"/>
      <c r="AC149" s="200" t="s">
        <v>47</v>
      </c>
      <c r="AD149" s="200"/>
      <c r="AE149" s="514"/>
      <c r="AF149" s="515"/>
      <c r="AG149" s="515"/>
      <c r="AH149" s="515"/>
      <c r="AI149" s="515"/>
      <c r="AJ149" s="200" t="s">
        <v>47</v>
      </c>
      <c r="AK149" s="200"/>
      <c r="AL149" s="237"/>
      <c r="AM149" s="267"/>
      <c r="AN149" s="266"/>
      <c r="AO149" s="266"/>
      <c r="AP149" s="266"/>
      <c r="AQ149" s="266"/>
      <c r="AR149" s="266"/>
      <c r="AS149" s="263"/>
      <c r="AT149" s="266"/>
    </row>
    <row r="150" spans="1:46" ht="3.95" customHeight="1">
      <c r="A150" s="195"/>
      <c r="B150" s="292"/>
      <c r="C150" s="292"/>
      <c r="D150" s="292"/>
      <c r="E150" s="292"/>
      <c r="F150" s="292"/>
      <c r="G150" s="292"/>
      <c r="H150" s="292"/>
      <c r="I150" s="292"/>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15"/>
      <c r="AH150" s="315"/>
      <c r="AI150" s="315"/>
      <c r="AJ150" s="179"/>
      <c r="AK150" s="179"/>
      <c r="AL150" s="196"/>
      <c r="AM150" s="267"/>
      <c r="AN150" s="266"/>
      <c r="AO150" s="266"/>
      <c r="AP150" s="266"/>
      <c r="AQ150" s="266"/>
      <c r="AR150" s="266"/>
      <c r="AS150" s="263"/>
      <c r="AT150" s="266"/>
    </row>
    <row r="151" spans="1:46" ht="3.95" customHeight="1">
      <c r="A151" s="200"/>
      <c r="B151" s="278"/>
      <c r="C151" s="278"/>
      <c r="D151" s="278"/>
      <c r="E151" s="278"/>
      <c r="F151" s="278"/>
      <c r="G151" s="278"/>
      <c r="H151" s="278"/>
      <c r="I151" s="278"/>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200"/>
      <c r="AK151" s="200"/>
      <c r="AL151" s="200"/>
      <c r="AM151" s="267"/>
      <c r="AN151" s="266"/>
      <c r="AO151" s="266"/>
      <c r="AP151" s="266"/>
      <c r="AQ151" s="266"/>
      <c r="AR151" s="266"/>
      <c r="AS151" s="263"/>
      <c r="AT151" s="266"/>
    </row>
    <row r="152" spans="1:46" ht="17.45" customHeight="1">
      <c r="A152" s="443" t="s">
        <v>2273</v>
      </c>
      <c r="B152" s="444"/>
      <c r="C152" s="444"/>
      <c r="D152" s="444"/>
      <c r="E152" s="444"/>
      <c r="F152" s="444"/>
      <c r="G152" s="444"/>
      <c r="H152" s="444"/>
      <c r="I152" s="444"/>
      <c r="J152" s="444"/>
      <c r="K152" s="444"/>
      <c r="L152" s="444"/>
      <c r="M152" s="444"/>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178"/>
      <c r="AK152" s="178"/>
      <c r="AL152" s="194"/>
      <c r="AM152" s="267"/>
      <c r="AN152" s="266"/>
      <c r="AO152" s="266"/>
      <c r="AP152" s="266"/>
      <c r="AQ152" s="266"/>
      <c r="AR152" s="266"/>
      <c r="AS152" s="263"/>
      <c r="AT152" s="266"/>
    </row>
    <row r="153" spans="1:46" ht="20.100000000000001" customHeight="1">
      <c r="A153" s="210" t="s">
        <v>2462</v>
      </c>
      <c r="B153" s="466" t="s">
        <v>2282</v>
      </c>
      <c r="C153" s="467"/>
      <c r="D153" s="467"/>
      <c r="E153" s="467"/>
      <c r="F153" s="467"/>
      <c r="G153" s="467"/>
      <c r="H153" s="467"/>
      <c r="I153" s="467"/>
      <c r="J153" s="467"/>
      <c r="K153" s="468"/>
      <c r="L153" s="491"/>
      <c r="M153" s="492"/>
      <c r="N153" s="492"/>
      <c r="O153" s="492"/>
      <c r="P153" s="492"/>
      <c r="Q153" s="492"/>
      <c r="R153" s="492"/>
      <c r="S153" s="492"/>
      <c r="T153" s="242" t="s">
        <v>2332</v>
      </c>
      <c r="U153" s="216"/>
      <c r="V153" s="216"/>
      <c r="W153" s="216"/>
      <c r="X153" s="216"/>
      <c r="Y153" s="216"/>
      <c r="Z153" s="216"/>
      <c r="AA153" s="216"/>
      <c r="AB153" s="216"/>
      <c r="AC153" s="185"/>
      <c r="AD153" s="185"/>
      <c r="AE153" s="185"/>
      <c r="AF153" s="185"/>
      <c r="AG153" s="185"/>
      <c r="AH153" s="185"/>
      <c r="AI153" s="185"/>
      <c r="AJ153" s="185"/>
      <c r="AK153" s="185"/>
      <c r="AL153" s="186"/>
      <c r="AM153" s="267"/>
      <c r="AN153" s="266"/>
      <c r="AO153" s="266"/>
      <c r="AP153" s="266"/>
      <c r="AQ153" s="266"/>
      <c r="AR153" s="266"/>
      <c r="AS153" s="263"/>
      <c r="AT153" s="266" t="str">
        <f>IF(AND($AP$78=TRUE,COUNTA(L153)=0),"【４．工事種別】で改築の場合は回答は必須です。","")</f>
        <v/>
      </c>
    </row>
    <row r="154" spans="1:46" ht="17.100000000000001" customHeight="1">
      <c r="A154" s="210" t="s">
        <v>2463</v>
      </c>
      <c r="B154" s="466" t="s">
        <v>2464</v>
      </c>
      <c r="C154" s="467"/>
      <c r="D154" s="467"/>
      <c r="E154" s="467"/>
      <c r="F154" s="467"/>
      <c r="G154" s="467"/>
      <c r="H154" s="467"/>
      <c r="I154" s="467"/>
      <c r="J154" s="467"/>
      <c r="K154" s="468"/>
      <c r="L154" s="190"/>
      <c r="M154" s="203" t="s">
        <v>73</v>
      </c>
      <c r="N154" s="203"/>
      <c r="O154" s="203"/>
      <c r="P154" s="203"/>
      <c r="Q154" s="203"/>
      <c r="R154" s="203"/>
      <c r="S154" s="203"/>
      <c r="T154" s="203"/>
      <c r="U154" s="203"/>
      <c r="V154" s="203"/>
      <c r="W154" s="191"/>
      <c r="X154" s="191"/>
      <c r="Y154" s="270" t="s">
        <v>53</v>
      </c>
      <c r="Z154" s="270"/>
      <c r="AA154" s="270"/>
      <c r="AB154" s="271"/>
      <c r="AC154" s="185"/>
      <c r="AD154" s="185"/>
      <c r="AE154" s="185"/>
      <c r="AF154" s="185"/>
      <c r="AG154" s="185"/>
      <c r="AH154" s="185"/>
      <c r="AI154" s="185"/>
      <c r="AJ154" s="185"/>
      <c r="AK154" s="185"/>
      <c r="AL154" s="186"/>
      <c r="AM154" s="267"/>
      <c r="AN154" s="266" t="b">
        <v>0</v>
      </c>
      <c r="AO154" s="266" t="b">
        <v>0</v>
      </c>
      <c r="AP154" s="266"/>
      <c r="AQ154" s="266"/>
      <c r="AR154" s="266"/>
      <c r="AS154" s="263">
        <f>COUNTIF(AN154:AO154, TRUE)</f>
        <v>0</v>
      </c>
      <c r="AT154" s="266" t="str">
        <f>IFERROR(IF(AS154&gt;=2,"選択は1つまでです。",IF(AND($AP$78=TRUE,COUNTIF(AN154:AO154,TRUE)=0),"【４．工事種別】で改築の場合は回答は必須です。","")),"")</f>
        <v/>
      </c>
    </row>
    <row r="155" spans="1:46" ht="17.100000000000001" customHeight="1">
      <c r="A155" s="210" t="s">
        <v>2465</v>
      </c>
      <c r="B155" s="466" t="s">
        <v>2466</v>
      </c>
      <c r="C155" s="467"/>
      <c r="D155" s="467"/>
      <c r="E155" s="467"/>
      <c r="F155" s="467"/>
      <c r="G155" s="467"/>
      <c r="H155" s="467"/>
      <c r="I155" s="467"/>
      <c r="J155" s="467"/>
      <c r="K155" s="468"/>
      <c r="L155" s="190"/>
      <c r="M155" s="270" t="s">
        <v>49</v>
      </c>
      <c r="N155" s="270"/>
      <c r="O155" s="270"/>
      <c r="P155" s="270"/>
      <c r="Q155" s="191"/>
      <c r="R155" s="191"/>
      <c r="S155" s="191"/>
      <c r="T155" s="191"/>
      <c r="U155" s="191"/>
      <c r="V155" s="191"/>
      <c r="W155" s="191"/>
      <c r="X155" s="191"/>
      <c r="Y155" s="270" t="s">
        <v>53</v>
      </c>
      <c r="Z155" s="270"/>
      <c r="AA155" s="270"/>
      <c r="AB155" s="271"/>
      <c r="AC155" s="185"/>
      <c r="AD155" s="185"/>
      <c r="AE155" s="185"/>
      <c r="AF155" s="185"/>
      <c r="AG155" s="185"/>
      <c r="AH155" s="185"/>
      <c r="AI155" s="185"/>
      <c r="AJ155" s="185"/>
      <c r="AK155" s="185"/>
      <c r="AL155" s="186"/>
      <c r="AM155" s="267"/>
      <c r="AN155" s="266" t="b">
        <v>0</v>
      </c>
      <c r="AO155" s="266" t="b">
        <v>0</v>
      </c>
      <c r="AP155" s="266"/>
      <c r="AQ155" s="266"/>
      <c r="AR155" s="266"/>
      <c r="AS155" s="263">
        <f>COUNTIF(AN155:AO155, TRUE)</f>
        <v>0</v>
      </c>
      <c r="AT155" s="266" t="str">
        <f>IFERROR(IF(AS155&gt;=2,"選択は1つまでです。",IF(AND($AP$78=TRUE,COUNTIF(AN155:AO155,TRUE)=0),"【４．工事種別】で改築の場合は回答は必須です。","")),"")</f>
        <v/>
      </c>
    </row>
    <row r="156" spans="1:46" ht="20.100000000000001" customHeight="1">
      <c r="A156" s="210" t="s">
        <v>2467</v>
      </c>
      <c r="B156" s="466" t="s">
        <v>2468</v>
      </c>
      <c r="C156" s="467"/>
      <c r="D156" s="467"/>
      <c r="E156" s="467"/>
      <c r="F156" s="467"/>
      <c r="G156" s="467"/>
      <c r="H156" s="467"/>
      <c r="I156" s="467"/>
      <c r="J156" s="467"/>
      <c r="K156" s="468"/>
      <c r="L156" s="481"/>
      <c r="M156" s="482"/>
      <c r="N156" s="482"/>
      <c r="O156" s="482"/>
      <c r="P156" s="482"/>
      <c r="Q156" s="492" t="s">
        <v>2255</v>
      </c>
      <c r="R156" s="492"/>
      <c r="S156" s="318"/>
      <c r="T156" s="303"/>
      <c r="U156" s="303"/>
      <c r="V156" s="303"/>
      <c r="W156" s="303"/>
      <c r="X156" s="303"/>
      <c r="Y156" s="303"/>
      <c r="Z156" s="209"/>
      <c r="AA156" s="209"/>
      <c r="AB156" s="209"/>
      <c r="AC156" s="209"/>
      <c r="AD156" s="209"/>
      <c r="AE156" s="209"/>
      <c r="AF156" s="209"/>
      <c r="AG156" s="209"/>
      <c r="AH156" s="209"/>
      <c r="AI156" s="209"/>
      <c r="AJ156" s="185"/>
      <c r="AK156" s="185"/>
      <c r="AL156" s="186"/>
      <c r="AM156" s="267"/>
      <c r="AN156" s="266"/>
      <c r="AO156" s="266"/>
      <c r="AP156" s="266"/>
      <c r="AQ156" s="266"/>
      <c r="AR156" s="266"/>
      <c r="AS156" s="263"/>
      <c r="AT156" s="266" t="str">
        <f>IF(AND($AP$78=TRUE,L156=""),"【４．工事種別】で改築の場合は回答は必須です。","")</f>
        <v/>
      </c>
    </row>
    <row r="157" spans="1:46" ht="20.45" customHeight="1">
      <c r="A157" s="210" t="s">
        <v>2469</v>
      </c>
      <c r="B157" s="466" t="s">
        <v>2470</v>
      </c>
      <c r="C157" s="467"/>
      <c r="D157" s="467"/>
      <c r="E157" s="467"/>
      <c r="F157" s="467"/>
      <c r="G157" s="467"/>
      <c r="H157" s="467"/>
      <c r="I157" s="467"/>
      <c r="J157" s="467"/>
      <c r="K157" s="468"/>
      <c r="L157" s="481"/>
      <c r="M157" s="482"/>
      <c r="N157" s="482"/>
      <c r="O157" s="482"/>
      <c r="P157" s="482"/>
      <c r="Q157" s="492" t="s">
        <v>72</v>
      </c>
      <c r="R157" s="492"/>
      <c r="S157" s="318"/>
      <c r="T157" s="303"/>
      <c r="U157" s="303"/>
      <c r="V157" s="303"/>
      <c r="W157" s="303"/>
      <c r="X157" s="303"/>
      <c r="Y157" s="303"/>
      <c r="Z157" s="185"/>
      <c r="AA157" s="185"/>
      <c r="AB157" s="185"/>
      <c r="AC157" s="185"/>
      <c r="AD157" s="185"/>
      <c r="AE157" s="185"/>
      <c r="AF157" s="185"/>
      <c r="AG157" s="185"/>
      <c r="AH157" s="185"/>
      <c r="AI157" s="185"/>
      <c r="AJ157" s="185"/>
      <c r="AK157" s="185"/>
      <c r="AL157" s="186"/>
      <c r="AM157" s="267"/>
      <c r="AN157" s="266"/>
      <c r="AO157" s="266"/>
      <c r="AP157" s="266"/>
      <c r="AQ157" s="266"/>
      <c r="AR157" s="266"/>
      <c r="AS157" s="263"/>
      <c r="AT157" s="266" t="str">
        <f>IF(AND($AP$78=TRUE,L157=""),"【４．工事種別】で改築の場合は回答は必須です。","")</f>
        <v/>
      </c>
    </row>
    <row r="158" spans="1:46" ht="17.100000000000001" customHeight="1">
      <c r="A158" s="210" t="s">
        <v>2471</v>
      </c>
      <c r="B158" s="466" t="s">
        <v>2472</v>
      </c>
      <c r="C158" s="467"/>
      <c r="D158" s="467"/>
      <c r="E158" s="467"/>
      <c r="F158" s="467"/>
      <c r="G158" s="467"/>
      <c r="H158" s="467"/>
      <c r="I158" s="467"/>
      <c r="J158" s="467"/>
      <c r="K158" s="468"/>
      <c r="L158" s="191"/>
      <c r="M158" s="467" t="s">
        <v>74</v>
      </c>
      <c r="N158" s="467"/>
      <c r="O158" s="467"/>
      <c r="P158" s="467"/>
      <c r="Q158" s="191"/>
      <c r="R158" s="467" t="s">
        <v>75</v>
      </c>
      <c r="S158" s="467"/>
      <c r="T158" s="467"/>
      <c r="U158" s="467"/>
      <c r="V158" s="191"/>
      <c r="W158" s="467" t="s">
        <v>70</v>
      </c>
      <c r="X158" s="467"/>
      <c r="Y158" s="467"/>
      <c r="Z158" s="467"/>
      <c r="AA158" s="467"/>
      <c r="AB158" s="182"/>
      <c r="AC158" s="185"/>
      <c r="AD158" s="185"/>
      <c r="AE158" s="185"/>
      <c r="AF158" s="185"/>
      <c r="AG158" s="185"/>
      <c r="AH158" s="185"/>
      <c r="AI158" s="185"/>
      <c r="AJ158" s="185"/>
      <c r="AK158" s="185"/>
      <c r="AL158" s="186"/>
      <c r="AM158" s="267"/>
      <c r="AN158" s="266" t="b">
        <v>0</v>
      </c>
      <c r="AO158" s="266" t="b">
        <v>0</v>
      </c>
      <c r="AP158" s="266" t="b">
        <v>0</v>
      </c>
      <c r="AQ158" s="266"/>
      <c r="AR158" s="266"/>
      <c r="AS158" s="263">
        <f>COUNTIF(AN158:AP158, TRUE)</f>
        <v>0</v>
      </c>
      <c r="AT158" s="266" t="str">
        <f>IF(AND($AP$78=TRUE,COUNTIF(AN158:AP158,TRUE)=0),"【４．工事種別】で改築の場合は回答は必須です。","")</f>
        <v/>
      </c>
    </row>
    <row r="159" spans="1:46" ht="20.100000000000001" customHeight="1">
      <c r="A159" s="229"/>
      <c r="B159" s="469" t="s">
        <v>2473</v>
      </c>
      <c r="C159" s="470"/>
      <c r="D159" s="470"/>
      <c r="E159" s="470"/>
      <c r="F159" s="470"/>
      <c r="G159" s="470"/>
      <c r="H159" s="470"/>
      <c r="I159" s="470"/>
      <c r="J159" s="470"/>
      <c r="K159" s="537"/>
      <c r="L159" s="481"/>
      <c r="M159" s="482"/>
      <c r="N159" s="482"/>
      <c r="O159" s="482"/>
      <c r="P159" s="482"/>
      <c r="Q159" s="492" t="s">
        <v>47</v>
      </c>
      <c r="R159" s="492"/>
      <c r="S159" s="318"/>
      <c r="T159" s="303"/>
      <c r="U159" s="303"/>
      <c r="V159" s="303"/>
      <c r="W159" s="303"/>
      <c r="X159" s="303"/>
      <c r="Y159" s="303"/>
      <c r="Z159" s="185"/>
      <c r="AA159" s="185"/>
      <c r="AB159" s="185"/>
      <c r="AC159" s="185"/>
      <c r="AD159" s="185"/>
      <c r="AE159" s="185"/>
      <c r="AF159" s="185"/>
      <c r="AG159" s="185"/>
      <c r="AH159" s="185"/>
      <c r="AI159" s="185"/>
      <c r="AJ159" s="185"/>
      <c r="AK159" s="185"/>
      <c r="AL159" s="186"/>
      <c r="AM159" s="267"/>
      <c r="AN159" s="266"/>
      <c r="AO159" s="266"/>
      <c r="AP159" s="266"/>
      <c r="AQ159" s="266"/>
      <c r="AR159" s="266"/>
      <c r="AS159" s="263"/>
      <c r="AT159" s="266" t="str">
        <f>IF(AND($AP$78=TRUE,L159=""),"【４．工事種別】で改築の場合は回答は必須です。","")</f>
        <v/>
      </c>
    </row>
    <row r="160" spans="1:46" ht="20.100000000000001" customHeight="1">
      <c r="A160" s="210" t="s">
        <v>2474</v>
      </c>
      <c r="B160" s="466" t="s">
        <v>2475</v>
      </c>
      <c r="C160" s="467"/>
      <c r="D160" s="467"/>
      <c r="E160" s="467"/>
      <c r="F160" s="467"/>
      <c r="G160" s="467"/>
      <c r="H160" s="467"/>
      <c r="I160" s="467"/>
      <c r="J160" s="467"/>
      <c r="K160" s="468"/>
      <c r="L160" s="481"/>
      <c r="M160" s="482"/>
      <c r="N160" s="482"/>
      <c r="O160" s="482"/>
      <c r="P160" s="482"/>
      <c r="Q160" s="492" t="s">
        <v>2339</v>
      </c>
      <c r="R160" s="492"/>
      <c r="S160" s="318"/>
      <c r="T160" s="303"/>
      <c r="U160" s="303"/>
      <c r="V160" s="303"/>
      <c r="W160" s="303"/>
      <c r="X160" s="303"/>
      <c r="Y160" s="303"/>
      <c r="Z160" s="185"/>
      <c r="AA160" s="185"/>
      <c r="AB160" s="185"/>
      <c r="AC160" s="185"/>
      <c r="AD160" s="185"/>
      <c r="AE160" s="185"/>
      <c r="AF160" s="185"/>
      <c r="AG160" s="185"/>
      <c r="AH160" s="185"/>
      <c r="AI160" s="185"/>
      <c r="AJ160" s="185"/>
      <c r="AK160" s="185"/>
      <c r="AL160" s="186"/>
      <c r="AM160" s="267"/>
      <c r="AN160" s="266"/>
      <c r="AO160" s="266"/>
      <c r="AP160" s="266"/>
      <c r="AQ160" s="266"/>
      <c r="AR160" s="266"/>
      <c r="AS160" s="263"/>
      <c r="AT160" s="266" t="str">
        <f>IF(AND($AP$78=TRUE,L160=""),"【４．工事種別】で改築の場合は回答は必須です。","")</f>
        <v/>
      </c>
    </row>
    <row r="161" spans="1:44" ht="3.6" customHeight="1">
      <c r="A161" s="290"/>
      <c r="B161" s="288"/>
      <c r="C161" s="288"/>
      <c r="D161" s="288"/>
      <c r="E161" s="288"/>
      <c r="F161" s="288"/>
      <c r="G161" s="288"/>
      <c r="H161" s="288"/>
      <c r="I161" s="288"/>
      <c r="J161" s="288"/>
      <c r="K161" s="288"/>
      <c r="L161" s="211"/>
      <c r="M161" s="211"/>
      <c r="N161" s="211"/>
      <c r="O161" s="211"/>
      <c r="P161" s="211"/>
      <c r="Q161" s="213"/>
      <c r="R161" s="213"/>
      <c r="S161" s="300"/>
      <c r="T161" s="300"/>
      <c r="U161" s="300"/>
      <c r="V161" s="300"/>
      <c r="W161" s="300"/>
      <c r="X161" s="300"/>
      <c r="Y161" s="300"/>
      <c r="Z161" s="7"/>
      <c r="AA161" s="7"/>
      <c r="AB161" s="7"/>
      <c r="AC161" s="7"/>
      <c r="AD161" s="7"/>
      <c r="AE161" s="7"/>
      <c r="AF161" s="7"/>
      <c r="AG161" s="7"/>
      <c r="AH161" s="7"/>
      <c r="AI161" s="7"/>
      <c r="AJ161" s="7"/>
      <c r="AK161" s="7"/>
      <c r="AL161" s="188"/>
      <c r="AM161" s="267"/>
      <c r="AN161" s="266"/>
      <c r="AO161" s="266"/>
      <c r="AP161" s="266"/>
      <c r="AQ161" s="266"/>
      <c r="AR161" s="266"/>
    </row>
    <row r="162" spans="1:44" ht="3.95"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67"/>
      <c r="AN162" s="266"/>
      <c r="AO162" s="266"/>
      <c r="AP162" s="266"/>
      <c r="AQ162" s="266"/>
      <c r="AR162" s="266"/>
    </row>
    <row r="163" spans="1:44" ht="15" customHeight="1">
      <c r="A163" s="430" t="s">
        <v>2490</v>
      </c>
      <c r="B163" s="430"/>
      <c r="C163" s="430"/>
      <c r="D163" s="430"/>
      <c r="E163" s="430"/>
      <c r="F163" s="430"/>
      <c r="G163" s="430"/>
      <c r="H163" s="430"/>
      <c r="I163" s="430"/>
      <c r="J163" s="430"/>
      <c r="K163" s="430"/>
      <c r="L163" s="430"/>
      <c r="M163" s="430"/>
      <c r="N163" s="430"/>
      <c r="O163" s="430"/>
      <c r="P163" s="430"/>
      <c r="Q163" s="430"/>
      <c r="R163" s="430"/>
      <c r="S163" s="430"/>
      <c r="T163" s="430"/>
      <c r="U163" s="430"/>
      <c r="V163" s="430"/>
      <c r="W163" s="430"/>
      <c r="X163" s="430"/>
      <c r="Y163" s="430"/>
      <c r="Z163" s="430"/>
      <c r="AA163" s="430"/>
      <c r="AB163" s="430"/>
      <c r="AC163" s="430"/>
      <c r="AD163" s="430"/>
      <c r="AE163" s="430"/>
      <c r="AF163" s="430"/>
      <c r="AG163" s="430"/>
      <c r="AH163" s="430"/>
      <c r="AI163" s="430"/>
      <c r="AJ163" s="430"/>
      <c r="AK163" s="430"/>
      <c r="AL163" s="430"/>
      <c r="AM163" s="297"/>
    </row>
    <row r="164" spans="1:44" ht="15" customHeight="1">
      <c r="A164" s="430"/>
      <c r="B164" s="430"/>
      <c r="C164" s="430"/>
      <c r="D164" s="430"/>
      <c r="E164" s="430"/>
      <c r="F164" s="430"/>
      <c r="G164" s="430"/>
      <c r="H164" s="430"/>
      <c r="I164" s="430"/>
      <c r="J164" s="430"/>
      <c r="K164" s="430"/>
      <c r="L164" s="430"/>
      <c r="M164" s="430"/>
      <c r="N164" s="430"/>
      <c r="O164" s="430"/>
      <c r="P164" s="430"/>
      <c r="Q164" s="430"/>
      <c r="R164" s="430"/>
      <c r="S164" s="430"/>
      <c r="T164" s="430"/>
      <c r="U164" s="430"/>
      <c r="V164" s="430"/>
      <c r="W164" s="430"/>
      <c r="X164" s="430"/>
      <c r="Y164" s="430"/>
      <c r="Z164" s="430"/>
      <c r="AA164" s="430"/>
      <c r="AB164" s="430"/>
      <c r="AC164" s="430"/>
      <c r="AD164" s="430"/>
      <c r="AE164" s="430"/>
      <c r="AF164" s="430"/>
      <c r="AG164" s="430"/>
      <c r="AH164" s="430"/>
      <c r="AI164" s="430"/>
      <c r="AJ164" s="430"/>
      <c r="AK164" s="430"/>
      <c r="AL164" s="430"/>
      <c r="AM164" s="297"/>
    </row>
    <row r="165" spans="1:44" ht="15" customHeight="1">
      <c r="A165" s="430"/>
      <c r="B165" s="430"/>
      <c r="C165" s="430"/>
      <c r="D165" s="430"/>
      <c r="E165" s="430"/>
      <c r="F165" s="430"/>
      <c r="G165" s="430"/>
      <c r="H165" s="430"/>
      <c r="I165" s="430"/>
      <c r="J165" s="430"/>
      <c r="K165" s="430"/>
      <c r="L165" s="430"/>
      <c r="M165" s="430"/>
      <c r="N165" s="430"/>
      <c r="O165" s="430"/>
      <c r="P165" s="430"/>
      <c r="Q165" s="430"/>
      <c r="R165" s="430"/>
      <c r="S165" s="430"/>
      <c r="T165" s="430"/>
      <c r="U165" s="430"/>
      <c r="V165" s="430"/>
      <c r="W165" s="430"/>
      <c r="X165" s="430"/>
      <c r="Y165" s="430"/>
      <c r="Z165" s="430"/>
      <c r="AA165" s="430"/>
      <c r="AB165" s="430"/>
      <c r="AC165" s="430"/>
      <c r="AD165" s="430"/>
      <c r="AE165" s="430"/>
      <c r="AF165" s="430"/>
      <c r="AG165" s="430"/>
      <c r="AH165" s="430"/>
      <c r="AI165" s="430"/>
      <c r="AJ165" s="430"/>
      <c r="AK165" s="430"/>
      <c r="AL165" s="430"/>
      <c r="AM165" s="297"/>
    </row>
    <row r="166" spans="1:44" ht="15" customHeight="1">
      <c r="A166" s="430"/>
      <c r="B166" s="430"/>
      <c r="C166" s="430"/>
      <c r="D166" s="430"/>
      <c r="E166" s="430"/>
      <c r="F166" s="430"/>
      <c r="G166" s="430"/>
      <c r="H166" s="430"/>
      <c r="I166" s="430"/>
      <c r="J166" s="430"/>
      <c r="K166" s="430"/>
      <c r="L166" s="430"/>
      <c r="M166" s="430"/>
      <c r="N166" s="430"/>
      <c r="O166" s="430"/>
      <c r="P166" s="430"/>
      <c r="Q166" s="430"/>
      <c r="R166" s="430"/>
      <c r="S166" s="430"/>
      <c r="T166" s="430"/>
      <c r="U166" s="430"/>
      <c r="V166" s="430"/>
      <c r="W166" s="430"/>
      <c r="X166" s="430"/>
      <c r="Y166" s="430"/>
      <c r="Z166" s="430"/>
      <c r="AA166" s="430"/>
      <c r="AB166" s="430"/>
      <c r="AC166" s="430"/>
      <c r="AD166" s="430"/>
      <c r="AE166" s="430"/>
      <c r="AF166" s="430"/>
      <c r="AG166" s="430"/>
      <c r="AH166" s="430"/>
      <c r="AI166" s="430"/>
      <c r="AJ166" s="430"/>
      <c r="AK166" s="430"/>
      <c r="AL166" s="430"/>
      <c r="AM166" s="297"/>
    </row>
    <row r="167" spans="1:44" ht="15" customHeight="1">
      <c r="A167" s="430"/>
      <c r="B167" s="430"/>
      <c r="C167" s="430"/>
      <c r="D167" s="430"/>
      <c r="E167" s="430"/>
      <c r="F167" s="430"/>
      <c r="G167" s="430"/>
      <c r="H167" s="430"/>
      <c r="I167" s="430"/>
      <c r="J167" s="430"/>
      <c r="K167" s="430"/>
      <c r="L167" s="430"/>
      <c r="M167" s="430"/>
      <c r="N167" s="430"/>
      <c r="O167" s="430"/>
      <c r="P167" s="430"/>
      <c r="Q167" s="430"/>
      <c r="R167" s="430"/>
      <c r="S167" s="430"/>
      <c r="T167" s="430"/>
      <c r="U167" s="430"/>
      <c r="V167" s="430"/>
      <c r="W167" s="430"/>
      <c r="X167" s="430"/>
      <c r="Y167" s="430"/>
      <c r="Z167" s="430"/>
      <c r="AA167" s="430"/>
      <c r="AB167" s="430"/>
      <c r="AC167" s="430"/>
      <c r="AD167" s="430"/>
      <c r="AE167" s="430"/>
      <c r="AF167" s="430"/>
      <c r="AG167" s="430"/>
      <c r="AH167" s="430"/>
      <c r="AI167" s="430"/>
      <c r="AJ167" s="430"/>
      <c r="AK167" s="430"/>
      <c r="AL167" s="430"/>
      <c r="AM167" s="297"/>
    </row>
    <row r="168" spans="1:44" ht="15" customHeight="1">
      <c r="A168" s="430"/>
      <c r="B168" s="430"/>
      <c r="C168" s="430"/>
      <c r="D168" s="430"/>
      <c r="E168" s="430"/>
      <c r="F168" s="430"/>
      <c r="G168" s="430"/>
      <c r="H168" s="430"/>
      <c r="I168" s="430"/>
      <c r="J168" s="430"/>
      <c r="K168" s="430"/>
      <c r="L168" s="430"/>
      <c r="M168" s="430"/>
      <c r="N168" s="430"/>
      <c r="O168" s="430"/>
      <c r="P168" s="430"/>
      <c r="Q168" s="430"/>
      <c r="R168" s="430"/>
      <c r="S168" s="430"/>
      <c r="T168" s="430"/>
      <c r="U168" s="430"/>
      <c r="V168" s="430"/>
      <c r="W168" s="430"/>
      <c r="X168" s="430"/>
      <c r="Y168" s="430"/>
      <c r="Z168" s="430"/>
      <c r="AA168" s="430"/>
      <c r="AB168" s="430"/>
      <c r="AC168" s="430"/>
      <c r="AD168" s="430"/>
      <c r="AE168" s="430"/>
      <c r="AF168" s="430"/>
      <c r="AG168" s="430"/>
      <c r="AH168" s="430"/>
      <c r="AI168" s="430"/>
      <c r="AJ168" s="430"/>
      <c r="AK168" s="430"/>
      <c r="AL168" s="430"/>
      <c r="AM168" s="297"/>
    </row>
    <row r="169" spans="1:44" ht="15" customHeight="1">
      <c r="A169" s="430"/>
      <c r="B169" s="430"/>
      <c r="C169" s="430"/>
      <c r="D169" s="430"/>
      <c r="E169" s="430"/>
      <c r="F169" s="430"/>
      <c r="G169" s="430"/>
      <c r="H169" s="430"/>
      <c r="I169" s="430"/>
      <c r="J169" s="430"/>
      <c r="K169" s="430"/>
      <c r="L169" s="430"/>
      <c r="M169" s="430"/>
      <c r="N169" s="430"/>
      <c r="O169" s="430"/>
      <c r="P169" s="430"/>
      <c r="Q169" s="430"/>
      <c r="R169" s="430"/>
      <c r="S169" s="430"/>
      <c r="T169" s="430"/>
      <c r="U169" s="430"/>
      <c r="V169" s="430"/>
      <c r="W169" s="430"/>
      <c r="X169" s="430"/>
      <c r="Y169" s="430"/>
      <c r="Z169" s="430"/>
      <c r="AA169" s="430"/>
      <c r="AB169" s="430"/>
      <c r="AC169" s="430"/>
      <c r="AD169" s="430"/>
      <c r="AE169" s="430"/>
      <c r="AF169" s="430"/>
      <c r="AG169" s="430"/>
      <c r="AH169" s="430"/>
      <c r="AI169" s="430"/>
      <c r="AJ169" s="430"/>
      <c r="AK169" s="430"/>
      <c r="AL169" s="430"/>
      <c r="AM169" s="297"/>
    </row>
    <row r="170" spans="1:44" ht="15" customHeight="1">
      <c r="A170" s="430"/>
      <c r="B170" s="430"/>
      <c r="C170" s="430"/>
      <c r="D170" s="430"/>
      <c r="E170" s="430"/>
      <c r="F170" s="430"/>
      <c r="G170" s="430"/>
      <c r="H170" s="430"/>
      <c r="I170" s="430"/>
      <c r="J170" s="430"/>
      <c r="K170" s="430"/>
      <c r="L170" s="430"/>
      <c r="M170" s="430"/>
      <c r="N170" s="430"/>
      <c r="O170" s="430"/>
      <c r="P170" s="430"/>
      <c r="Q170" s="430"/>
      <c r="R170" s="430"/>
      <c r="S170" s="430"/>
      <c r="T170" s="430"/>
      <c r="U170" s="430"/>
      <c r="V170" s="430"/>
      <c r="W170" s="430"/>
      <c r="X170" s="430"/>
      <c r="Y170" s="430"/>
      <c r="Z170" s="430"/>
      <c r="AA170" s="430"/>
      <c r="AB170" s="430"/>
      <c r="AC170" s="430"/>
      <c r="AD170" s="430"/>
      <c r="AE170" s="430"/>
      <c r="AF170" s="430"/>
      <c r="AG170" s="430"/>
      <c r="AH170" s="430"/>
      <c r="AI170" s="430"/>
      <c r="AJ170" s="430"/>
      <c r="AK170" s="430"/>
      <c r="AL170" s="430"/>
      <c r="AM170" s="297"/>
    </row>
    <row r="171" spans="1:44" ht="15" customHeight="1">
      <c r="A171" s="430"/>
      <c r="B171" s="430"/>
      <c r="C171" s="430"/>
      <c r="D171" s="430"/>
      <c r="E171" s="430"/>
      <c r="F171" s="430"/>
      <c r="G171" s="430"/>
      <c r="H171" s="430"/>
      <c r="I171" s="430"/>
      <c r="J171" s="430"/>
      <c r="K171" s="430"/>
      <c r="L171" s="430"/>
      <c r="M171" s="430"/>
      <c r="N171" s="430"/>
      <c r="O171" s="430"/>
      <c r="P171" s="430"/>
      <c r="Q171" s="430"/>
      <c r="R171" s="430"/>
      <c r="S171" s="430"/>
      <c r="T171" s="430"/>
      <c r="U171" s="430"/>
      <c r="V171" s="430"/>
      <c r="W171" s="430"/>
      <c r="X171" s="430"/>
      <c r="Y171" s="430"/>
      <c r="Z171" s="430"/>
      <c r="AA171" s="430"/>
      <c r="AB171" s="430"/>
      <c r="AC171" s="430"/>
      <c r="AD171" s="430"/>
      <c r="AE171" s="430"/>
      <c r="AF171" s="430"/>
      <c r="AG171" s="430"/>
      <c r="AH171" s="430"/>
      <c r="AI171" s="430"/>
      <c r="AJ171" s="430"/>
      <c r="AK171" s="430"/>
      <c r="AL171" s="430"/>
      <c r="AM171" s="297"/>
    </row>
    <row r="172" spans="1:44" ht="15" customHeight="1">
      <c r="A172" s="430"/>
      <c r="B172" s="430"/>
      <c r="C172" s="430"/>
      <c r="D172" s="430"/>
      <c r="E172" s="430"/>
      <c r="F172" s="430"/>
      <c r="G172" s="430"/>
      <c r="H172" s="430"/>
      <c r="I172" s="430"/>
      <c r="J172" s="430"/>
      <c r="K172" s="430"/>
      <c r="L172" s="430"/>
      <c r="M172" s="430"/>
      <c r="N172" s="430"/>
      <c r="O172" s="430"/>
      <c r="P172" s="430"/>
      <c r="Q172" s="430"/>
      <c r="R172" s="430"/>
      <c r="S172" s="430"/>
      <c r="T172" s="430"/>
      <c r="U172" s="430"/>
      <c r="V172" s="430"/>
      <c r="W172" s="430"/>
      <c r="X172" s="430"/>
      <c r="Y172" s="430"/>
      <c r="Z172" s="430"/>
      <c r="AA172" s="430"/>
      <c r="AB172" s="430"/>
      <c r="AC172" s="430"/>
      <c r="AD172" s="430"/>
      <c r="AE172" s="430"/>
      <c r="AF172" s="430"/>
      <c r="AG172" s="430"/>
      <c r="AH172" s="430"/>
      <c r="AI172" s="430"/>
      <c r="AJ172" s="430"/>
      <c r="AK172" s="430"/>
      <c r="AL172" s="430"/>
      <c r="AM172" s="297"/>
    </row>
    <row r="173" spans="1:44" ht="15" customHeight="1">
      <c r="A173" s="430"/>
      <c r="B173" s="430"/>
      <c r="C173" s="430"/>
      <c r="D173" s="430"/>
      <c r="E173" s="430"/>
      <c r="F173" s="430"/>
      <c r="G173" s="430"/>
      <c r="H173" s="430"/>
      <c r="I173" s="430"/>
      <c r="J173" s="430"/>
      <c r="K173" s="430"/>
      <c r="L173" s="430"/>
      <c r="M173" s="430"/>
      <c r="N173" s="430"/>
      <c r="O173" s="430"/>
      <c r="P173" s="430"/>
      <c r="Q173" s="430"/>
      <c r="R173" s="430"/>
      <c r="S173" s="430"/>
      <c r="T173" s="430"/>
      <c r="U173" s="430"/>
      <c r="V173" s="430"/>
      <c r="W173" s="430"/>
      <c r="X173" s="430"/>
      <c r="Y173" s="430"/>
      <c r="Z173" s="430"/>
      <c r="AA173" s="430"/>
      <c r="AB173" s="430"/>
      <c r="AC173" s="430"/>
      <c r="AD173" s="430"/>
      <c r="AE173" s="430"/>
      <c r="AF173" s="430"/>
      <c r="AG173" s="430"/>
      <c r="AH173" s="430"/>
      <c r="AI173" s="430"/>
      <c r="AJ173" s="430"/>
      <c r="AK173" s="430"/>
      <c r="AL173" s="430"/>
      <c r="AM173" s="297"/>
    </row>
    <row r="174" spans="1:44" ht="15" customHeight="1">
      <c r="A174" s="430"/>
      <c r="B174" s="430"/>
      <c r="C174" s="430"/>
      <c r="D174" s="430"/>
      <c r="E174" s="430"/>
      <c r="F174" s="430"/>
      <c r="G174" s="430"/>
      <c r="H174" s="430"/>
      <c r="I174" s="430"/>
      <c r="J174" s="430"/>
      <c r="K174" s="430"/>
      <c r="L174" s="430"/>
      <c r="M174" s="430"/>
      <c r="N174" s="430"/>
      <c r="O174" s="430"/>
      <c r="P174" s="430"/>
      <c r="Q174" s="430"/>
      <c r="R174" s="430"/>
      <c r="S174" s="430"/>
      <c r="T174" s="430"/>
      <c r="U174" s="430"/>
      <c r="V174" s="430"/>
      <c r="W174" s="430"/>
      <c r="X174" s="430"/>
      <c r="Y174" s="430"/>
      <c r="Z174" s="430"/>
      <c r="AA174" s="430"/>
      <c r="AB174" s="430"/>
      <c r="AC174" s="430"/>
      <c r="AD174" s="430"/>
      <c r="AE174" s="430"/>
      <c r="AF174" s="430"/>
      <c r="AG174" s="430"/>
      <c r="AH174" s="430"/>
      <c r="AI174" s="430"/>
      <c r="AJ174" s="430"/>
      <c r="AK174" s="430"/>
      <c r="AL174" s="430"/>
      <c r="AM174" s="297"/>
    </row>
    <row r="175" spans="1:44" ht="15" customHeight="1">
      <c r="A175" s="430"/>
      <c r="B175" s="430"/>
      <c r="C175" s="430"/>
      <c r="D175" s="430"/>
      <c r="E175" s="430"/>
      <c r="F175" s="430"/>
      <c r="G175" s="430"/>
      <c r="H175" s="430"/>
      <c r="I175" s="430"/>
      <c r="J175" s="430"/>
      <c r="K175" s="430"/>
      <c r="L175" s="430"/>
      <c r="M175" s="430"/>
      <c r="N175" s="430"/>
      <c r="O175" s="430"/>
      <c r="P175" s="430"/>
      <c r="Q175" s="430"/>
      <c r="R175" s="430"/>
      <c r="S175" s="430"/>
      <c r="T175" s="430"/>
      <c r="U175" s="430"/>
      <c r="V175" s="430"/>
      <c r="W175" s="430"/>
      <c r="X175" s="430"/>
      <c r="Y175" s="430"/>
      <c r="Z175" s="430"/>
      <c r="AA175" s="430"/>
      <c r="AB175" s="430"/>
      <c r="AC175" s="430"/>
      <c r="AD175" s="430"/>
      <c r="AE175" s="430"/>
      <c r="AF175" s="430"/>
      <c r="AG175" s="430"/>
      <c r="AH175" s="430"/>
      <c r="AI175" s="430"/>
      <c r="AJ175" s="430"/>
      <c r="AK175" s="430"/>
      <c r="AL175" s="430"/>
      <c r="AM175" s="297"/>
    </row>
    <row r="176" spans="1:44" ht="15" customHeight="1">
      <c r="A176" s="430"/>
      <c r="B176" s="430"/>
      <c r="C176" s="430"/>
      <c r="D176" s="430"/>
      <c r="E176" s="430"/>
      <c r="F176" s="430"/>
      <c r="G176" s="430"/>
      <c r="H176" s="430"/>
      <c r="I176" s="430"/>
      <c r="J176" s="430"/>
      <c r="K176" s="430"/>
      <c r="L176" s="430"/>
      <c r="M176" s="430"/>
      <c r="N176" s="430"/>
      <c r="O176" s="430"/>
      <c r="P176" s="430"/>
      <c r="Q176" s="430"/>
      <c r="R176" s="430"/>
      <c r="S176" s="430"/>
      <c r="T176" s="430"/>
      <c r="U176" s="430"/>
      <c r="V176" s="430"/>
      <c r="W176" s="430"/>
      <c r="X176" s="430"/>
      <c r="Y176" s="430"/>
      <c r="Z176" s="430"/>
      <c r="AA176" s="430"/>
      <c r="AB176" s="430"/>
      <c r="AC176" s="430"/>
      <c r="AD176" s="430"/>
      <c r="AE176" s="430"/>
      <c r="AF176" s="430"/>
      <c r="AG176" s="430"/>
      <c r="AH176" s="430"/>
      <c r="AI176" s="430"/>
      <c r="AJ176" s="430"/>
      <c r="AK176" s="430"/>
      <c r="AL176" s="430"/>
      <c r="AM176" s="297"/>
    </row>
    <row r="177" spans="1:39" ht="15" customHeight="1">
      <c r="A177" s="430"/>
      <c r="B177" s="430"/>
      <c r="C177" s="430"/>
      <c r="D177" s="430"/>
      <c r="E177" s="430"/>
      <c r="F177" s="430"/>
      <c r="G177" s="430"/>
      <c r="H177" s="430"/>
      <c r="I177" s="430"/>
      <c r="J177" s="430"/>
      <c r="K177" s="430"/>
      <c r="L177" s="430"/>
      <c r="M177" s="430"/>
      <c r="N177" s="430"/>
      <c r="O177" s="430"/>
      <c r="P177" s="430"/>
      <c r="Q177" s="430"/>
      <c r="R177" s="430"/>
      <c r="S177" s="430"/>
      <c r="T177" s="430"/>
      <c r="U177" s="430"/>
      <c r="V177" s="430"/>
      <c r="W177" s="430"/>
      <c r="X177" s="430"/>
      <c r="Y177" s="430"/>
      <c r="Z177" s="430"/>
      <c r="AA177" s="430"/>
      <c r="AB177" s="430"/>
      <c r="AC177" s="430"/>
      <c r="AD177" s="430"/>
      <c r="AE177" s="430"/>
      <c r="AF177" s="430"/>
      <c r="AG177" s="430"/>
      <c r="AH177" s="430"/>
      <c r="AI177" s="430"/>
      <c r="AJ177" s="430"/>
      <c r="AK177" s="430"/>
      <c r="AL177" s="430"/>
      <c r="AM177" s="297"/>
    </row>
    <row r="178" spans="1:39" ht="15" customHeight="1">
      <c r="A178" s="430"/>
      <c r="B178" s="430"/>
      <c r="C178" s="430"/>
      <c r="D178" s="430"/>
      <c r="E178" s="430"/>
      <c r="F178" s="430"/>
      <c r="G178" s="430"/>
      <c r="H178" s="430"/>
      <c r="I178" s="430"/>
      <c r="J178" s="430"/>
      <c r="K178" s="430"/>
      <c r="L178" s="430"/>
      <c r="M178" s="430"/>
      <c r="N178" s="430"/>
      <c r="O178" s="430"/>
      <c r="P178" s="430"/>
      <c r="Q178" s="430"/>
      <c r="R178" s="430"/>
      <c r="S178" s="430"/>
      <c r="T178" s="430"/>
      <c r="U178" s="430"/>
      <c r="V178" s="430"/>
      <c r="W178" s="430"/>
      <c r="X178" s="430"/>
      <c r="Y178" s="430"/>
      <c r="Z178" s="430"/>
      <c r="AA178" s="430"/>
      <c r="AB178" s="430"/>
      <c r="AC178" s="430"/>
      <c r="AD178" s="430"/>
      <c r="AE178" s="430"/>
      <c r="AF178" s="430"/>
      <c r="AG178" s="430"/>
      <c r="AH178" s="430"/>
      <c r="AI178" s="430"/>
      <c r="AJ178" s="430"/>
      <c r="AK178" s="430"/>
      <c r="AL178" s="430"/>
      <c r="AM178" s="297"/>
    </row>
    <row r="179" spans="1:39" ht="15" customHeight="1">
      <c r="A179" s="430"/>
      <c r="B179" s="430"/>
      <c r="C179" s="430"/>
      <c r="D179" s="430"/>
      <c r="E179" s="430"/>
      <c r="F179" s="430"/>
      <c r="G179" s="430"/>
      <c r="H179" s="430"/>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430"/>
      <c r="AE179" s="430"/>
      <c r="AF179" s="430"/>
      <c r="AG179" s="430"/>
      <c r="AH179" s="430"/>
      <c r="AI179" s="430"/>
      <c r="AJ179" s="430"/>
      <c r="AK179" s="430"/>
      <c r="AL179" s="430"/>
      <c r="AM179" s="297"/>
    </row>
    <row r="180" spans="1:39" ht="15" customHeight="1">
      <c r="A180" s="430"/>
      <c r="B180" s="430"/>
      <c r="C180" s="430"/>
      <c r="D180" s="430"/>
      <c r="E180" s="430"/>
      <c r="F180" s="430"/>
      <c r="G180" s="430"/>
      <c r="H180" s="430"/>
      <c r="I180" s="430"/>
      <c r="J180" s="430"/>
      <c r="K180" s="430"/>
      <c r="L180" s="430"/>
      <c r="M180" s="430"/>
      <c r="N180" s="430"/>
      <c r="O180" s="430"/>
      <c r="P180" s="430"/>
      <c r="Q180" s="430"/>
      <c r="R180" s="430"/>
      <c r="S180" s="430"/>
      <c r="T180" s="430"/>
      <c r="U180" s="430"/>
      <c r="V180" s="430"/>
      <c r="W180" s="430"/>
      <c r="X180" s="430"/>
      <c r="Y180" s="430"/>
      <c r="Z180" s="430"/>
      <c r="AA180" s="430"/>
      <c r="AB180" s="430"/>
      <c r="AC180" s="430"/>
      <c r="AD180" s="430"/>
      <c r="AE180" s="430"/>
      <c r="AF180" s="430"/>
      <c r="AG180" s="430"/>
      <c r="AH180" s="430"/>
      <c r="AI180" s="430"/>
      <c r="AJ180" s="430"/>
      <c r="AK180" s="430"/>
      <c r="AL180" s="430"/>
      <c r="AM180" s="297"/>
    </row>
    <row r="181" spans="1:39" ht="9.6" customHeight="1">
      <c r="A181" s="430"/>
      <c r="B181" s="430"/>
      <c r="C181" s="430"/>
      <c r="D181" s="430"/>
      <c r="E181" s="430"/>
      <c r="F181" s="430"/>
      <c r="G181" s="430"/>
      <c r="H181" s="430"/>
      <c r="I181" s="430"/>
      <c r="J181" s="430"/>
      <c r="K181" s="430"/>
      <c r="L181" s="430"/>
      <c r="M181" s="430"/>
      <c r="N181" s="430"/>
      <c r="O181" s="430"/>
      <c r="P181" s="430"/>
      <c r="Q181" s="430"/>
      <c r="R181" s="430"/>
      <c r="S181" s="430"/>
      <c r="T181" s="430"/>
      <c r="U181" s="430"/>
      <c r="V181" s="430"/>
      <c r="W181" s="430"/>
      <c r="X181" s="430"/>
      <c r="Y181" s="430"/>
      <c r="Z181" s="430"/>
      <c r="AA181" s="430"/>
      <c r="AB181" s="430"/>
      <c r="AC181" s="430"/>
      <c r="AD181" s="430"/>
      <c r="AE181" s="430"/>
      <c r="AF181" s="430"/>
      <c r="AG181" s="430"/>
      <c r="AH181" s="430"/>
      <c r="AI181" s="430"/>
      <c r="AJ181" s="430"/>
      <c r="AK181" s="430"/>
      <c r="AL181" s="430"/>
      <c r="AM181" s="370"/>
    </row>
    <row r="182" spans="1:39" ht="4.5" customHeight="1">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59" t="s">
        <v>2283</v>
      </c>
      <c r="C183" s="460"/>
      <c r="D183" s="460"/>
      <c r="E183" s="460"/>
      <c r="F183" s="460"/>
      <c r="G183" s="460"/>
      <c r="H183" s="460"/>
      <c r="I183" s="460"/>
      <c r="J183" s="460"/>
      <c r="K183" s="460"/>
      <c r="L183" s="460"/>
      <c r="M183" s="460"/>
      <c r="N183" s="460"/>
      <c r="O183" s="460"/>
      <c r="P183" s="460"/>
      <c r="Q183" s="460"/>
      <c r="R183" s="460"/>
      <c r="S183" s="460"/>
      <c r="T183" s="460"/>
      <c r="U183" s="460"/>
      <c r="V183" s="460"/>
      <c r="W183" s="460"/>
      <c r="X183" s="460"/>
      <c r="Y183" s="460"/>
      <c r="Z183" s="460"/>
      <c r="AA183" s="460"/>
      <c r="AB183" s="460"/>
      <c r="AC183" s="460"/>
      <c r="AD183" s="460"/>
      <c r="AE183" s="461"/>
      <c r="AF183" s="491" t="s">
        <v>2177</v>
      </c>
      <c r="AG183" s="492"/>
      <c r="AH183" s="492"/>
      <c r="AI183" s="492"/>
      <c r="AJ183" s="492"/>
      <c r="AK183" s="492"/>
      <c r="AL183" s="210"/>
      <c r="AM183" s="4"/>
    </row>
    <row r="184" spans="1:39" ht="27" customHeight="1">
      <c r="A184" s="4"/>
      <c r="B184" s="493" t="s">
        <v>2285</v>
      </c>
      <c r="C184" s="493"/>
      <c r="D184" s="493"/>
      <c r="E184" s="493"/>
      <c r="F184" s="493"/>
      <c r="G184" s="493"/>
      <c r="H184" s="493"/>
      <c r="I184" s="493"/>
      <c r="J184" s="493" t="s">
        <v>2287</v>
      </c>
      <c r="K184" s="493"/>
      <c r="L184" s="493"/>
      <c r="M184" s="493"/>
      <c r="N184" s="493"/>
      <c r="O184" s="493"/>
      <c r="P184" s="493"/>
      <c r="Q184" s="493"/>
      <c r="R184" s="493"/>
      <c r="S184" s="493"/>
      <c r="T184" s="493"/>
      <c r="U184" s="493"/>
      <c r="V184" s="493"/>
      <c r="W184" s="493"/>
      <c r="X184" s="493"/>
      <c r="Y184" s="493"/>
      <c r="Z184" s="493"/>
      <c r="AA184" s="493"/>
      <c r="AB184" s="493"/>
      <c r="AC184" s="493"/>
      <c r="AD184" s="493"/>
      <c r="AE184" s="493"/>
      <c r="AF184" s="459" t="s">
        <v>2288</v>
      </c>
      <c r="AG184" s="460"/>
      <c r="AH184" s="460"/>
      <c r="AI184" s="460"/>
      <c r="AJ184" s="460"/>
      <c r="AK184" s="460"/>
      <c r="AL184" s="233"/>
      <c r="AM184" s="4"/>
    </row>
    <row r="185" spans="1:39" ht="27" customHeight="1">
      <c r="A185" s="4"/>
      <c r="B185" s="493" t="s">
        <v>2286</v>
      </c>
      <c r="C185" s="493"/>
      <c r="D185" s="493"/>
      <c r="E185" s="493"/>
      <c r="F185" s="493"/>
      <c r="G185" s="493"/>
      <c r="H185" s="493"/>
      <c r="I185" s="493"/>
      <c r="J185" s="496" t="s">
        <v>2300</v>
      </c>
      <c r="K185" s="497"/>
      <c r="L185" s="497"/>
      <c r="M185" s="497"/>
      <c r="N185" s="497"/>
      <c r="O185" s="497"/>
      <c r="P185" s="497"/>
      <c r="Q185" s="497"/>
      <c r="R185" s="497"/>
      <c r="S185" s="497"/>
      <c r="T185" s="497"/>
      <c r="U185" s="497"/>
      <c r="V185" s="497"/>
      <c r="W185" s="497"/>
      <c r="X185" s="497"/>
      <c r="Y185" s="497"/>
      <c r="Z185" s="497"/>
      <c r="AA185" s="497"/>
      <c r="AB185" s="497"/>
      <c r="AC185" s="497"/>
      <c r="AD185" s="497"/>
      <c r="AE185" s="498"/>
      <c r="AF185" s="459" t="s">
        <v>2289</v>
      </c>
      <c r="AG185" s="460"/>
      <c r="AH185" s="460"/>
      <c r="AI185" s="460"/>
      <c r="AJ185" s="460"/>
      <c r="AK185" s="460"/>
      <c r="AL185" s="233"/>
      <c r="AM185" s="4"/>
    </row>
    <row r="186" spans="1:39" ht="24" customHeight="1">
      <c r="A186" s="505" t="s">
        <v>2476</v>
      </c>
      <c r="B186" s="505"/>
      <c r="C186" s="505"/>
      <c r="D186" s="505"/>
      <c r="E186" s="505"/>
      <c r="F186" s="505"/>
      <c r="G186" s="505"/>
      <c r="H186" s="505"/>
      <c r="I186" s="505"/>
      <c r="J186" s="505"/>
      <c r="K186" s="505"/>
      <c r="L186" s="505"/>
      <c r="M186" s="505"/>
      <c r="N186" s="505"/>
      <c r="O186" s="505"/>
      <c r="P186" s="505"/>
      <c r="Q186" s="505"/>
      <c r="R186" s="505"/>
      <c r="S186" s="505"/>
      <c r="T186" s="505"/>
      <c r="U186" s="505"/>
      <c r="V186" s="505"/>
      <c r="W186" s="505"/>
      <c r="X186" s="505"/>
      <c r="Y186" s="505"/>
      <c r="Z186" s="505"/>
      <c r="AA186" s="505"/>
      <c r="AB186" s="505"/>
      <c r="AC186" s="505"/>
      <c r="AD186" s="505"/>
      <c r="AE186" s="505"/>
      <c r="AF186" s="505"/>
      <c r="AG186" s="505"/>
      <c r="AH186" s="505"/>
      <c r="AI186" s="505"/>
      <c r="AJ186" s="505"/>
      <c r="AK186" s="505"/>
      <c r="AL186" s="505"/>
      <c r="AM186" s="4"/>
    </row>
    <row r="187" spans="1:39" ht="26.1" customHeight="1">
      <c r="A187" s="505"/>
      <c r="B187" s="505"/>
      <c r="C187" s="505"/>
      <c r="D187" s="505"/>
      <c r="E187" s="505"/>
      <c r="F187" s="505"/>
      <c r="G187" s="505"/>
      <c r="H187" s="505"/>
      <c r="I187" s="505"/>
      <c r="J187" s="505"/>
      <c r="K187" s="505"/>
      <c r="L187" s="505"/>
      <c r="M187" s="505"/>
      <c r="N187" s="505"/>
      <c r="O187" s="505"/>
      <c r="P187" s="505"/>
      <c r="Q187" s="505"/>
      <c r="R187" s="505"/>
      <c r="S187" s="505"/>
      <c r="T187" s="505"/>
      <c r="U187" s="505"/>
      <c r="V187" s="505"/>
      <c r="W187" s="505"/>
      <c r="X187" s="505"/>
      <c r="Y187" s="505"/>
      <c r="Z187" s="505"/>
      <c r="AA187" s="505"/>
      <c r="AB187" s="505"/>
      <c r="AC187" s="505"/>
      <c r="AD187" s="505"/>
      <c r="AE187" s="505"/>
      <c r="AF187" s="505"/>
      <c r="AG187" s="505"/>
      <c r="AH187" s="505"/>
      <c r="AI187" s="505"/>
      <c r="AJ187" s="505"/>
      <c r="AK187" s="505"/>
      <c r="AL187" s="505"/>
      <c r="AM187" s="4"/>
    </row>
    <row r="188" spans="1:39" ht="27" customHeight="1">
      <c r="A188" s="4"/>
      <c r="B188" s="485" t="s">
        <v>2283</v>
      </c>
      <c r="C188" s="486"/>
      <c r="D188" s="486"/>
      <c r="E188" s="486"/>
      <c r="F188" s="486"/>
      <c r="G188" s="486"/>
      <c r="H188" s="486"/>
      <c r="I188" s="486"/>
      <c r="J188" s="486"/>
      <c r="K188" s="486"/>
      <c r="L188" s="486"/>
      <c r="M188" s="486"/>
      <c r="N188" s="486"/>
      <c r="O188" s="486"/>
      <c r="P188" s="486"/>
      <c r="Q188" s="486"/>
      <c r="R188" s="486"/>
      <c r="S188" s="486"/>
      <c r="T188" s="486"/>
      <c r="U188" s="486"/>
      <c r="V188" s="486"/>
      <c r="W188" s="486"/>
      <c r="X188" s="486"/>
      <c r="Y188" s="486"/>
      <c r="Z188" s="486"/>
      <c r="AA188" s="486"/>
      <c r="AB188" s="486"/>
      <c r="AC188" s="486"/>
      <c r="AD188" s="486"/>
      <c r="AE188" s="487"/>
      <c r="AF188" s="491" t="s">
        <v>2177</v>
      </c>
      <c r="AG188" s="492"/>
      <c r="AH188" s="492"/>
      <c r="AI188" s="492"/>
      <c r="AJ188" s="492"/>
      <c r="AK188" s="492"/>
      <c r="AL188" s="210"/>
      <c r="AM188" s="4"/>
    </row>
    <row r="189" spans="1:39" ht="42" customHeight="1">
      <c r="A189" s="4"/>
      <c r="B189" s="488"/>
      <c r="C189" s="489"/>
      <c r="D189" s="489"/>
      <c r="E189" s="489"/>
      <c r="F189" s="489"/>
      <c r="G189" s="489"/>
      <c r="H189" s="489"/>
      <c r="I189" s="489"/>
      <c r="J189" s="489"/>
      <c r="K189" s="489"/>
      <c r="L189" s="489"/>
      <c r="M189" s="489"/>
      <c r="N189" s="489"/>
      <c r="O189" s="489"/>
      <c r="P189" s="489"/>
      <c r="Q189" s="489"/>
      <c r="R189" s="489"/>
      <c r="S189" s="489"/>
      <c r="T189" s="489"/>
      <c r="U189" s="489"/>
      <c r="V189" s="489"/>
      <c r="W189" s="489"/>
      <c r="X189" s="489"/>
      <c r="Y189" s="489"/>
      <c r="Z189" s="489"/>
      <c r="AA189" s="489"/>
      <c r="AB189" s="489"/>
      <c r="AC189" s="489"/>
      <c r="AD189" s="489"/>
      <c r="AE189" s="490"/>
      <c r="AF189" s="459" t="s">
        <v>2310</v>
      </c>
      <c r="AG189" s="460"/>
      <c r="AH189" s="461"/>
      <c r="AI189" s="459" t="s">
        <v>2290</v>
      </c>
      <c r="AJ189" s="460"/>
      <c r="AK189" s="460"/>
      <c r="AL189" s="210"/>
      <c r="AM189" s="4"/>
    </row>
    <row r="190" spans="1:39" ht="30" customHeight="1">
      <c r="A190" s="4"/>
      <c r="B190" s="494" t="s">
        <v>76</v>
      </c>
      <c r="C190" s="494"/>
      <c r="D190" s="494"/>
      <c r="E190" s="494"/>
      <c r="F190" s="494"/>
      <c r="G190" s="494"/>
      <c r="H190" s="494"/>
      <c r="I190" s="494"/>
      <c r="J190" s="466" t="s">
        <v>2291</v>
      </c>
      <c r="K190" s="467"/>
      <c r="L190" s="467"/>
      <c r="M190" s="467"/>
      <c r="N190" s="467"/>
      <c r="O190" s="467"/>
      <c r="P190" s="467"/>
      <c r="Q190" s="467"/>
      <c r="R190" s="467"/>
      <c r="S190" s="467"/>
      <c r="T190" s="467"/>
      <c r="U190" s="467"/>
      <c r="V190" s="467"/>
      <c r="W190" s="467"/>
      <c r="X190" s="467"/>
      <c r="Y190" s="467"/>
      <c r="Z190" s="467"/>
      <c r="AA190" s="467"/>
      <c r="AB190" s="467"/>
      <c r="AC190" s="467"/>
      <c r="AD190" s="467"/>
      <c r="AE190" s="468"/>
      <c r="AF190" s="459">
        <v>10</v>
      </c>
      <c r="AG190" s="460"/>
      <c r="AH190" s="461"/>
      <c r="AI190" s="459">
        <v>30</v>
      </c>
      <c r="AJ190" s="460"/>
      <c r="AK190" s="460"/>
      <c r="AL190" s="233"/>
      <c r="AM190" s="4"/>
    </row>
    <row r="191" spans="1:39" ht="30" customHeight="1">
      <c r="A191" s="4"/>
      <c r="B191" s="496" t="s">
        <v>2292</v>
      </c>
      <c r="C191" s="497"/>
      <c r="D191" s="497"/>
      <c r="E191" s="497"/>
      <c r="F191" s="497"/>
      <c r="G191" s="497"/>
      <c r="H191" s="497"/>
      <c r="I191" s="497"/>
      <c r="J191" s="497"/>
      <c r="K191" s="497"/>
      <c r="L191" s="497"/>
      <c r="M191" s="497"/>
      <c r="N191" s="497"/>
      <c r="O191" s="497"/>
      <c r="P191" s="497"/>
      <c r="Q191" s="497"/>
      <c r="R191" s="497"/>
      <c r="S191" s="497"/>
      <c r="T191" s="497"/>
      <c r="U191" s="497"/>
      <c r="V191" s="497"/>
      <c r="W191" s="497"/>
      <c r="X191" s="497"/>
      <c r="Y191" s="497"/>
      <c r="Z191" s="497"/>
      <c r="AA191" s="497"/>
      <c r="AB191" s="497"/>
      <c r="AC191" s="497"/>
      <c r="AD191" s="497"/>
      <c r="AE191" s="498"/>
      <c r="AF191" s="459">
        <v>11</v>
      </c>
      <c r="AG191" s="460"/>
      <c r="AH191" s="461"/>
      <c r="AI191" s="459">
        <v>31</v>
      </c>
      <c r="AJ191" s="460"/>
      <c r="AK191" s="460"/>
      <c r="AL191" s="233"/>
      <c r="AM191" s="4"/>
    </row>
    <row r="192" spans="1:39" ht="129.6" customHeight="1">
      <c r="A192" s="4"/>
      <c r="B192" s="494" t="s">
        <v>77</v>
      </c>
      <c r="C192" s="494"/>
      <c r="D192" s="494"/>
      <c r="E192" s="494"/>
      <c r="F192" s="494"/>
      <c r="G192" s="494"/>
      <c r="H192" s="494"/>
      <c r="I192" s="494"/>
      <c r="J192" s="493" t="s">
        <v>2311</v>
      </c>
      <c r="K192" s="493"/>
      <c r="L192" s="493"/>
      <c r="M192" s="493"/>
      <c r="N192" s="493"/>
      <c r="O192" s="493"/>
      <c r="P192" s="493"/>
      <c r="Q192" s="493"/>
      <c r="R192" s="493"/>
      <c r="S192" s="493"/>
      <c r="T192" s="493"/>
      <c r="U192" s="493"/>
      <c r="V192" s="493"/>
      <c r="W192" s="493"/>
      <c r="X192" s="493"/>
      <c r="Y192" s="493"/>
      <c r="Z192" s="493"/>
      <c r="AA192" s="493"/>
      <c r="AB192" s="493"/>
      <c r="AC192" s="493"/>
      <c r="AD192" s="493"/>
      <c r="AE192" s="493"/>
      <c r="AF192" s="459">
        <v>12</v>
      </c>
      <c r="AG192" s="460"/>
      <c r="AH192" s="461"/>
      <c r="AI192" s="459">
        <v>32</v>
      </c>
      <c r="AJ192" s="460"/>
      <c r="AK192" s="460"/>
      <c r="AL192" s="233"/>
      <c r="AM192" s="4"/>
    </row>
    <row r="193" spans="1:39" ht="30" customHeight="1">
      <c r="A193" s="4"/>
      <c r="B193" s="496" t="s">
        <v>78</v>
      </c>
      <c r="C193" s="497"/>
      <c r="D193" s="497"/>
      <c r="E193" s="497"/>
      <c r="F193" s="497"/>
      <c r="G193" s="497"/>
      <c r="H193" s="497"/>
      <c r="I193" s="497"/>
      <c r="J193" s="497"/>
      <c r="K193" s="497"/>
      <c r="L193" s="497"/>
      <c r="M193" s="497"/>
      <c r="N193" s="497"/>
      <c r="O193" s="497"/>
      <c r="P193" s="497"/>
      <c r="Q193" s="497"/>
      <c r="R193" s="497"/>
      <c r="S193" s="497"/>
      <c r="T193" s="497"/>
      <c r="U193" s="497"/>
      <c r="V193" s="497"/>
      <c r="W193" s="497"/>
      <c r="X193" s="497"/>
      <c r="Y193" s="497"/>
      <c r="Z193" s="497"/>
      <c r="AA193" s="497"/>
      <c r="AB193" s="497"/>
      <c r="AC193" s="497"/>
      <c r="AD193" s="497"/>
      <c r="AE193" s="498"/>
      <c r="AF193" s="459">
        <v>13</v>
      </c>
      <c r="AG193" s="460"/>
      <c r="AH193" s="461"/>
      <c r="AI193" s="459">
        <v>33</v>
      </c>
      <c r="AJ193" s="460"/>
      <c r="AK193" s="460"/>
      <c r="AL193" s="233"/>
      <c r="AM193" s="4"/>
    </row>
    <row r="194" spans="1:39" ht="39.950000000000003" customHeight="1">
      <c r="A194" s="4"/>
      <c r="B194" s="494" t="s">
        <v>79</v>
      </c>
      <c r="C194" s="494"/>
      <c r="D194" s="494"/>
      <c r="E194" s="494"/>
      <c r="F194" s="494"/>
      <c r="G194" s="494"/>
      <c r="H194" s="494"/>
      <c r="I194" s="494"/>
      <c r="J194" s="493" t="s">
        <v>2293</v>
      </c>
      <c r="K194" s="494"/>
      <c r="L194" s="494"/>
      <c r="M194" s="494"/>
      <c r="N194" s="494"/>
      <c r="O194" s="494"/>
      <c r="P194" s="494"/>
      <c r="Q194" s="494"/>
      <c r="R194" s="494"/>
      <c r="S194" s="494"/>
      <c r="T194" s="494"/>
      <c r="U194" s="494"/>
      <c r="V194" s="494"/>
      <c r="W194" s="494"/>
      <c r="X194" s="494"/>
      <c r="Y194" s="494"/>
      <c r="Z194" s="494"/>
      <c r="AA194" s="494"/>
      <c r="AB194" s="494"/>
      <c r="AC194" s="494"/>
      <c r="AD194" s="494"/>
      <c r="AE194" s="494"/>
      <c r="AF194" s="459">
        <v>14</v>
      </c>
      <c r="AG194" s="460"/>
      <c r="AH194" s="461"/>
      <c r="AI194" s="459">
        <v>34</v>
      </c>
      <c r="AJ194" s="460"/>
      <c r="AK194" s="460"/>
      <c r="AL194" s="233"/>
      <c r="AM194" s="4"/>
    </row>
    <row r="195" spans="1:39" ht="39.950000000000003" customHeight="1">
      <c r="A195" s="4"/>
      <c r="B195" s="494" t="s">
        <v>80</v>
      </c>
      <c r="C195" s="494"/>
      <c r="D195" s="494"/>
      <c r="E195" s="494"/>
      <c r="F195" s="494"/>
      <c r="G195" s="494"/>
      <c r="H195" s="494"/>
      <c r="I195" s="494"/>
      <c r="J195" s="493" t="s">
        <v>2294</v>
      </c>
      <c r="K195" s="493"/>
      <c r="L195" s="493"/>
      <c r="M195" s="493"/>
      <c r="N195" s="493"/>
      <c r="O195" s="493"/>
      <c r="P195" s="493"/>
      <c r="Q195" s="493"/>
      <c r="R195" s="493"/>
      <c r="S195" s="493"/>
      <c r="T195" s="493"/>
      <c r="U195" s="493"/>
      <c r="V195" s="493"/>
      <c r="W195" s="493"/>
      <c r="X195" s="493"/>
      <c r="Y195" s="493"/>
      <c r="Z195" s="493"/>
      <c r="AA195" s="493"/>
      <c r="AB195" s="493"/>
      <c r="AC195" s="493"/>
      <c r="AD195" s="493"/>
      <c r="AE195" s="493"/>
      <c r="AF195" s="459">
        <v>15</v>
      </c>
      <c r="AG195" s="460"/>
      <c r="AH195" s="461"/>
      <c r="AI195" s="459">
        <v>35</v>
      </c>
      <c r="AJ195" s="460"/>
      <c r="AK195" s="460"/>
      <c r="AL195" s="233"/>
      <c r="AM195" s="4"/>
    </row>
    <row r="196" spans="1:39" ht="30" customHeight="1">
      <c r="A196" s="4"/>
      <c r="B196" s="466" t="s">
        <v>81</v>
      </c>
      <c r="C196" s="467"/>
      <c r="D196" s="467"/>
      <c r="E196" s="467"/>
      <c r="F196" s="467"/>
      <c r="G196" s="467"/>
      <c r="H196" s="467"/>
      <c r="I196" s="467"/>
      <c r="J196" s="467"/>
      <c r="K196" s="467"/>
      <c r="L196" s="467"/>
      <c r="M196" s="467"/>
      <c r="N196" s="467"/>
      <c r="O196" s="467"/>
      <c r="P196" s="467"/>
      <c r="Q196" s="467"/>
      <c r="R196" s="467"/>
      <c r="S196" s="467"/>
      <c r="T196" s="467"/>
      <c r="U196" s="467"/>
      <c r="V196" s="467"/>
      <c r="W196" s="467"/>
      <c r="X196" s="467"/>
      <c r="Y196" s="467"/>
      <c r="Z196" s="467"/>
      <c r="AA196" s="467"/>
      <c r="AB196" s="467"/>
      <c r="AC196" s="467"/>
      <c r="AD196" s="467"/>
      <c r="AE196" s="468"/>
      <c r="AF196" s="459">
        <v>16</v>
      </c>
      <c r="AG196" s="460"/>
      <c r="AH196" s="461"/>
      <c r="AI196" s="459">
        <v>36</v>
      </c>
      <c r="AJ196" s="460"/>
      <c r="AK196" s="460"/>
      <c r="AL196" s="233"/>
      <c r="AM196" s="4"/>
    </row>
    <row r="197" spans="1:39" ht="30" customHeight="1">
      <c r="A197" s="4"/>
      <c r="B197" s="466" t="s">
        <v>82</v>
      </c>
      <c r="C197" s="467"/>
      <c r="D197" s="467"/>
      <c r="E197" s="467"/>
      <c r="F197" s="467"/>
      <c r="G197" s="467"/>
      <c r="H197" s="467"/>
      <c r="I197" s="467"/>
      <c r="J197" s="467"/>
      <c r="K197" s="467"/>
      <c r="L197" s="467"/>
      <c r="M197" s="467"/>
      <c r="N197" s="467"/>
      <c r="O197" s="467"/>
      <c r="P197" s="467"/>
      <c r="Q197" s="467"/>
      <c r="R197" s="467"/>
      <c r="S197" s="467"/>
      <c r="T197" s="467"/>
      <c r="U197" s="467"/>
      <c r="V197" s="467"/>
      <c r="W197" s="467"/>
      <c r="X197" s="467"/>
      <c r="Y197" s="467"/>
      <c r="Z197" s="467"/>
      <c r="AA197" s="467"/>
      <c r="AB197" s="467"/>
      <c r="AC197" s="467"/>
      <c r="AD197" s="467"/>
      <c r="AE197" s="468"/>
      <c r="AF197" s="459">
        <v>17</v>
      </c>
      <c r="AG197" s="460"/>
      <c r="AH197" s="461"/>
      <c r="AI197" s="459">
        <v>37</v>
      </c>
      <c r="AJ197" s="460"/>
      <c r="AK197" s="460"/>
      <c r="AL197" s="233"/>
      <c r="AM197" s="4"/>
    </row>
    <row r="198" spans="1:39" ht="30" customHeight="1">
      <c r="A198" s="4"/>
      <c r="B198" s="494" t="s">
        <v>83</v>
      </c>
      <c r="C198" s="494"/>
      <c r="D198" s="494"/>
      <c r="E198" s="494"/>
      <c r="F198" s="494"/>
      <c r="G198" s="494"/>
      <c r="H198" s="494"/>
      <c r="I198" s="494"/>
      <c r="J198" s="493" t="s">
        <v>2295</v>
      </c>
      <c r="K198" s="493"/>
      <c r="L198" s="493"/>
      <c r="M198" s="493"/>
      <c r="N198" s="493"/>
      <c r="O198" s="493"/>
      <c r="P198" s="493"/>
      <c r="Q198" s="493"/>
      <c r="R198" s="493"/>
      <c r="S198" s="493"/>
      <c r="T198" s="493"/>
      <c r="U198" s="493"/>
      <c r="V198" s="493"/>
      <c r="W198" s="493"/>
      <c r="X198" s="493"/>
      <c r="Y198" s="493"/>
      <c r="Z198" s="493"/>
      <c r="AA198" s="493"/>
      <c r="AB198" s="493"/>
      <c r="AC198" s="493"/>
      <c r="AD198" s="493"/>
      <c r="AE198" s="493"/>
      <c r="AF198" s="459">
        <v>18</v>
      </c>
      <c r="AG198" s="460"/>
      <c r="AH198" s="461"/>
      <c r="AI198" s="459">
        <v>38</v>
      </c>
      <c r="AJ198" s="460"/>
      <c r="AK198" s="460"/>
      <c r="AL198" s="233"/>
      <c r="AM198" s="4"/>
    </row>
    <row r="199" spans="1:39" ht="39.950000000000003" customHeight="1">
      <c r="A199" s="4"/>
      <c r="B199" s="493" t="s">
        <v>84</v>
      </c>
      <c r="C199" s="493"/>
      <c r="D199" s="493"/>
      <c r="E199" s="493"/>
      <c r="F199" s="493"/>
      <c r="G199" s="493"/>
      <c r="H199" s="493"/>
      <c r="I199" s="493"/>
      <c r="J199" s="494" t="s">
        <v>2296</v>
      </c>
      <c r="K199" s="494"/>
      <c r="L199" s="494"/>
      <c r="M199" s="494"/>
      <c r="N199" s="494"/>
      <c r="O199" s="494"/>
      <c r="P199" s="494"/>
      <c r="Q199" s="494"/>
      <c r="R199" s="494"/>
      <c r="S199" s="494"/>
      <c r="T199" s="494"/>
      <c r="U199" s="494"/>
      <c r="V199" s="494"/>
      <c r="W199" s="494"/>
      <c r="X199" s="494"/>
      <c r="Y199" s="494"/>
      <c r="Z199" s="494"/>
      <c r="AA199" s="494"/>
      <c r="AB199" s="494"/>
      <c r="AC199" s="494"/>
      <c r="AD199" s="494"/>
      <c r="AE199" s="494"/>
      <c r="AF199" s="459">
        <v>19</v>
      </c>
      <c r="AG199" s="460"/>
      <c r="AH199" s="461"/>
      <c r="AI199" s="459">
        <v>39</v>
      </c>
      <c r="AJ199" s="460"/>
      <c r="AK199" s="460"/>
      <c r="AL199" s="233"/>
      <c r="AM199" s="4"/>
    </row>
    <row r="200" spans="1:39" ht="39.950000000000003" customHeight="1">
      <c r="A200" s="4"/>
      <c r="B200" s="466" t="s">
        <v>85</v>
      </c>
      <c r="C200" s="467"/>
      <c r="D200" s="467"/>
      <c r="E200" s="467"/>
      <c r="F200" s="467"/>
      <c r="G200" s="467"/>
      <c r="H200" s="467"/>
      <c r="I200" s="468"/>
      <c r="J200" s="493" t="s">
        <v>2297</v>
      </c>
      <c r="K200" s="493"/>
      <c r="L200" s="493"/>
      <c r="M200" s="493"/>
      <c r="N200" s="493"/>
      <c r="O200" s="493"/>
      <c r="P200" s="493"/>
      <c r="Q200" s="493"/>
      <c r="R200" s="493"/>
      <c r="S200" s="493"/>
      <c r="T200" s="493"/>
      <c r="U200" s="493"/>
      <c r="V200" s="493"/>
      <c r="W200" s="493"/>
      <c r="X200" s="493"/>
      <c r="Y200" s="493"/>
      <c r="Z200" s="493"/>
      <c r="AA200" s="493"/>
      <c r="AB200" s="493"/>
      <c r="AC200" s="493"/>
      <c r="AD200" s="493"/>
      <c r="AE200" s="493"/>
      <c r="AF200" s="459">
        <v>20</v>
      </c>
      <c r="AG200" s="460"/>
      <c r="AH200" s="461"/>
      <c r="AI200" s="459">
        <v>40</v>
      </c>
      <c r="AJ200" s="460"/>
      <c r="AK200" s="460"/>
      <c r="AL200" s="233"/>
      <c r="AM200" s="4"/>
    </row>
    <row r="201" spans="1:39" ht="30" customHeight="1">
      <c r="A201" s="4"/>
      <c r="B201" s="494" t="s">
        <v>86</v>
      </c>
      <c r="C201" s="494"/>
      <c r="D201" s="494"/>
      <c r="E201" s="494"/>
      <c r="F201" s="494"/>
      <c r="G201" s="494"/>
      <c r="H201" s="494"/>
      <c r="I201" s="494"/>
      <c r="J201" s="494" t="s">
        <v>2298</v>
      </c>
      <c r="K201" s="494"/>
      <c r="L201" s="494"/>
      <c r="M201" s="494"/>
      <c r="N201" s="494"/>
      <c r="O201" s="494"/>
      <c r="P201" s="494"/>
      <c r="Q201" s="494"/>
      <c r="R201" s="494"/>
      <c r="S201" s="494"/>
      <c r="T201" s="494"/>
      <c r="U201" s="494"/>
      <c r="V201" s="494"/>
      <c r="W201" s="494"/>
      <c r="X201" s="494"/>
      <c r="Y201" s="494"/>
      <c r="Z201" s="494"/>
      <c r="AA201" s="494"/>
      <c r="AB201" s="494"/>
      <c r="AC201" s="494"/>
      <c r="AD201" s="494"/>
      <c r="AE201" s="494"/>
      <c r="AF201" s="459">
        <v>21</v>
      </c>
      <c r="AG201" s="460"/>
      <c r="AH201" s="461"/>
      <c r="AI201" s="459">
        <v>41</v>
      </c>
      <c r="AJ201" s="460"/>
      <c r="AK201" s="460"/>
      <c r="AL201" s="233"/>
      <c r="AM201" s="4"/>
    </row>
    <row r="202" spans="1:39" ht="69.599999999999994" customHeight="1">
      <c r="A202" s="4"/>
      <c r="B202" s="494" t="s">
        <v>87</v>
      </c>
      <c r="C202" s="494"/>
      <c r="D202" s="494"/>
      <c r="E202" s="494"/>
      <c r="F202" s="494"/>
      <c r="G202" s="494"/>
      <c r="H202" s="494"/>
      <c r="I202" s="494"/>
      <c r="J202" s="493" t="s">
        <v>2299</v>
      </c>
      <c r="K202" s="493"/>
      <c r="L202" s="493"/>
      <c r="M202" s="493"/>
      <c r="N202" s="493"/>
      <c r="O202" s="493"/>
      <c r="P202" s="493"/>
      <c r="Q202" s="493"/>
      <c r="R202" s="493"/>
      <c r="S202" s="493"/>
      <c r="T202" s="493"/>
      <c r="U202" s="493"/>
      <c r="V202" s="493"/>
      <c r="W202" s="493"/>
      <c r="X202" s="493"/>
      <c r="Y202" s="493"/>
      <c r="Z202" s="493"/>
      <c r="AA202" s="493"/>
      <c r="AB202" s="493"/>
      <c r="AC202" s="493"/>
      <c r="AD202" s="493"/>
      <c r="AE202" s="493"/>
      <c r="AF202" s="459">
        <v>22</v>
      </c>
      <c r="AG202" s="460"/>
      <c r="AH202" s="461"/>
      <c r="AI202" s="459">
        <v>42</v>
      </c>
      <c r="AJ202" s="460"/>
      <c r="AK202" s="460"/>
      <c r="AL202" s="233"/>
      <c r="AM202" s="4"/>
    </row>
    <row r="203" spans="1:39" ht="30" customHeight="1">
      <c r="A203" s="4"/>
      <c r="B203" s="466" t="s">
        <v>2284</v>
      </c>
      <c r="C203" s="467"/>
      <c r="D203" s="467"/>
      <c r="E203" s="467"/>
      <c r="F203" s="467"/>
      <c r="G203" s="467"/>
      <c r="H203" s="467"/>
      <c r="I203" s="467"/>
      <c r="J203" s="467"/>
      <c r="K203" s="467"/>
      <c r="L203" s="467"/>
      <c r="M203" s="467"/>
      <c r="N203" s="467"/>
      <c r="O203" s="467"/>
      <c r="P203" s="467"/>
      <c r="Q203" s="467"/>
      <c r="R203" s="467"/>
      <c r="S203" s="467"/>
      <c r="T203" s="467"/>
      <c r="U203" s="467"/>
      <c r="V203" s="467"/>
      <c r="W203" s="467"/>
      <c r="X203" s="467"/>
      <c r="Y203" s="467"/>
      <c r="Z203" s="467"/>
      <c r="AA203" s="467"/>
      <c r="AB203" s="467"/>
      <c r="AC203" s="467"/>
      <c r="AD203" s="467"/>
      <c r="AE203" s="468"/>
      <c r="AF203" s="459">
        <v>23</v>
      </c>
      <c r="AG203" s="460"/>
      <c r="AH203" s="461"/>
      <c r="AI203" s="459">
        <v>43</v>
      </c>
      <c r="AJ203" s="460"/>
      <c r="AK203" s="460"/>
      <c r="AL203" s="233"/>
      <c r="AM203" s="4"/>
    </row>
    <row r="204" spans="1:39" ht="30" customHeight="1">
      <c r="A204" s="4"/>
      <c r="B204" s="466" t="s">
        <v>2263</v>
      </c>
      <c r="C204" s="467"/>
      <c r="D204" s="467"/>
      <c r="E204" s="467"/>
      <c r="F204" s="467"/>
      <c r="G204" s="467"/>
      <c r="H204" s="467"/>
      <c r="I204" s="467"/>
      <c r="J204" s="467"/>
      <c r="K204" s="467"/>
      <c r="L204" s="467"/>
      <c r="M204" s="467"/>
      <c r="N204" s="467"/>
      <c r="O204" s="467"/>
      <c r="P204" s="467"/>
      <c r="Q204" s="467"/>
      <c r="R204" s="467"/>
      <c r="S204" s="467"/>
      <c r="T204" s="467"/>
      <c r="U204" s="467"/>
      <c r="V204" s="467"/>
      <c r="W204" s="467"/>
      <c r="X204" s="467"/>
      <c r="Y204" s="467"/>
      <c r="Z204" s="467"/>
      <c r="AA204" s="467"/>
      <c r="AB204" s="467"/>
      <c r="AC204" s="467"/>
      <c r="AD204" s="467"/>
      <c r="AE204" s="468"/>
      <c r="AF204" s="459">
        <v>24</v>
      </c>
      <c r="AG204" s="460"/>
      <c r="AH204" s="461"/>
      <c r="AI204" s="459">
        <v>44</v>
      </c>
      <c r="AJ204" s="460"/>
      <c r="AK204" s="460"/>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430" t="s">
        <v>2313</v>
      </c>
      <c r="B206" s="430"/>
      <c r="C206" s="430"/>
      <c r="D206" s="430"/>
      <c r="E206" s="430"/>
      <c r="F206" s="430"/>
      <c r="G206" s="430"/>
      <c r="H206" s="430"/>
      <c r="I206" s="430"/>
      <c r="J206" s="430"/>
      <c r="K206" s="430"/>
      <c r="L206" s="430"/>
      <c r="M206" s="430"/>
      <c r="N206" s="430"/>
      <c r="O206" s="430"/>
      <c r="P206" s="430"/>
      <c r="Q206" s="430"/>
      <c r="R206" s="430"/>
      <c r="S206" s="430"/>
      <c r="T206" s="430"/>
      <c r="U206" s="430"/>
      <c r="V206" s="430"/>
      <c r="W206" s="430"/>
      <c r="X206" s="430"/>
      <c r="Y206" s="430"/>
      <c r="Z206" s="430"/>
      <c r="AA206" s="430"/>
      <c r="AB206" s="430"/>
      <c r="AC206" s="430"/>
      <c r="AD206" s="430"/>
      <c r="AE206" s="430"/>
      <c r="AF206" s="430"/>
      <c r="AG206" s="430"/>
      <c r="AH206" s="430"/>
      <c r="AI206" s="430"/>
      <c r="AJ206" s="430"/>
      <c r="AK206" s="430"/>
      <c r="AL206" s="430"/>
      <c r="AM206" s="297"/>
    </row>
    <row r="207" spans="1:39" ht="15" customHeight="1">
      <c r="A207" s="430"/>
      <c r="B207" s="430"/>
      <c r="C207" s="430"/>
      <c r="D207" s="430"/>
      <c r="E207" s="430"/>
      <c r="F207" s="430"/>
      <c r="G207" s="430"/>
      <c r="H207" s="430"/>
      <c r="I207" s="430"/>
      <c r="J207" s="430"/>
      <c r="K207" s="430"/>
      <c r="L207" s="430"/>
      <c r="M207" s="430"/>
      <c r="N207" s="430"/>
      <c r="O207" s="430"/>
      <c r="P207" s="430"/>
      <c r="Q207" s="430"/>
      <c r="R207" s="430"/>
      <c r="S207" s="430"/>
      <c r="T207" s="430"/>
      <c r="U207" s="430"/>
      <c r="V207" s="430"/>
      <c r="W207" s="430"/>
      <c r="X207" s="430"/>
      <c r="Y207" s="430"/>
      <c r="Z207" s="430"/>
      <c r="AA207" s="430"/>
      <c r="AB207" s="430"/>
      <c r="AC207" s="430"/>
      <c r="AD207" s="430"/>
      <c r="AE207" s="430"/>
      <c r="AF207" s="430"/>
      <c r="AG207" s="430"/>
      <c r="AH207" s="430"/>
      <c r="AI207" s="430"/>
      <c r="AJ207" s="430"/>
      <c r="AK207" s="430"/>
      <c r="AL207" s="430"/>
      <c r="AM207" s="297"/>
    </row>
    <row r="208" spans="1:39" ht="15" customHeight="1">
      <c r="A208" s="430"/>
      <c r="B208" s="430"/>
      <c r="C208" s="430"/>
      <c r="D208" s="430"/>
      <c r="E208" s="430"/>
      <c r="F208" s="430"/>
      <c r="G208" s="430"/>
      <c r="H208" s="430"/>
      <c r="I208" s="430"/>
      <c r="J208" s="430"/>
      <c r="K208" s="430"/>
      <c r="L208" s="430"/>
      <c r="M208" s="430"/>
      <c r="N208" s="430"/>
      <c r="O208" s="430"/>
      <c r="P208" s="430"/>
      <c r="Q208" s="430"/>
      <c r="R208" s="430"/>
      <c r="S208" s="430"/>
      <c r="T208" s="430"/>
      <c r="U208" s="430"/>
      <c r="V208" s="430"/>
      <c r="W208" s="430"/>
      <c r="X208" s="430"/>
      <c r="Y208" s="430"/>
      <c r="Z208" s="430"/>
      <c r="AA208" s="430"/>
      <c r="AB208" s="430"/>
      <c r="AC208" s="430"/>
      <c r="AD208" s="430"/>
      <c r="AE208" s="430"/>
      <c r="AF208" s="430"/>
      <c r="AG208" s="430"/>
      <c r="AH208" s="430"/>
      <c r="AI208" s="430"/>
      <c r="AJ208" s="430"/>
      <c r="AK208" s="430"/>
      <c r="AL208" s="430"/>
      <c r="AM208" s="297"/>
    </row>
    <row r="209" spans="1:39" ht="15" customHeight="1">
      <c r="A209" s="430"/>
      <c r="B209" s="430"/>
      <c r="C209" s="430"/>
      <c r="D209" s="430"/>
      <c r="E209" s="430"/>
      <c r="F209" s="430"/>
      <c r="G209" s="430"/>
      <c r="H209" s="430"/>
      <c r="I209" s="430"/>
      <c r="J209" s="430"/>
      <c r="K209" s="430"/>
      <c r="L209" s="430"/>
      <c r="M209" s="430"/>
      <c r="N209" s="430"/>
      <c r="O209" s="430"/>
      <c r="P209" s="430"/>
      <c r="Q209" s="430"/>
      <c r="R209" s="430"/>
      <c r="S209" s="430"/>
      <c r="T209" s="430"/>
      <c r="U209" s="430"/>
      <c r="V209" s="430"/>
      <c r="W209" s="430"/>
      <c r="X209" s="430"/>
      <c r="Y209" s="430"/>
      <c r="Z209" s="430"/>
      <c r="AA209" s="430"/>
      <c r="AB209" s="430"/>
      <c r="AC209" s="430"/>
      <c r="AD209" s="430"/>
      <c r="AE209" s="430"/>
      <c r="AF209" s="430"/>
      <c r="AG209" s="430"/>
      <c r="AH209" s="430"/>
      <c r="AI209" s="430"/>
      <c r="AJ209" s="430"/>
      <c r="AK209" s="430"/>
      <c r="AL209" s="430"/>
      <c r="AM209" s="297"/>
    </row>
    <row r="210" spans="1:39" ht="15" customHeight="1">
      <c r="A210" s="430"/>
      <c r="B210" s="430"/>
      <c r="C210" s="430"/>
      <c r="D210" s="430"/>
      <c r="E210" s="430"/>
      <c r="F210" s="430"/>
      <c r="G210" s="430"/>
      <c r="H210" s="430"/>
      <c r="I210" s="430"/>
      <c r="J210" s="430"/>
      <c r="K210" s="430"/>
      <c r="L210" s="430"/>
      <c r="M210" s="430"/>
      <c r="N210" s="430"/>
      <c r="O210" s="430"/>
      <c r="P210" s="430"/>
      <c r="Q210" s="430"/>
      <c r="R210" s="430"/>
      <c r="S210" s="430"/>
      <c r="T210" s="430"/>
      <c r="U210" s="430"/>
      <c r="V210" s="430"/>
      <c r="W210" s="430"/>
      <c r="X210" s="430"/>
      <c r="Y210" s="430"/>
      <c r="Z210" s="430"/>
      <c r="AA210" s="430"/>
      <c r="AB210" s="430"/>
      <c r="AC210" s="430"/>
      <c r="AD210" s="430"/>
      <c r="AE210" s="430"/>
      <c r="AF210" s="430"/>
      <c r="AG210" s="430"/>
      <c r="AH210" s="430"/>
      <c r="AI210" s="430"/>
      <c r="AJ210" s="430"/>
      <c r="AK210" s="430"/>
      <c r="AL210" s="430"/>
      <c r="AM210" s="297"/>
    </row>
    <row r="211" spans="1:39" ht="9.6" customHeight="1">
      <c r="A211" s="430"/>
      <c r="B211" s="430"/>
      <c r="C211" s="430"/>
      <c r="D211" s="430"/>
      <c r="E211" s="430"/>
      <c r="F211" s="430"/>
      <c r="G211" s="430"/>
      <c r="H211" s="430"/>
      <c r="I211" s="430"/>
      <c r="J211" s="430"/>
      <c r="K211" s="430"/>
      <c r="L211" s="430"/>
      <c r="M211" s="430"/>
      <c r="N211" s="430"/>
      <c r="O211" s="430"/>
      <c r="P211" s="430"/>
      <c r="Q211" s="430"/>
      <c r="R211" s="430"/>
      <c r="S211" s="430"/>
      <c r="T211" s="430"/>
      <c r="U211" s="430"/>
      <c r="V211" s="430"/>
      <c r="W211" s="430"/>
      <c r="X211" s="430"/>
      <c r="Y211" s="430"/>
      <c r="Z211" s="430"/>
      <c r="AA211" s="430"/>
      <c r="AB211" s="430"/>
      <c r="AC211" s="430"/>
      <c r="AD211" s="430"/>
      <c r="AE211" s="430"/>
      <c r="AF211" s="430"/>
      <c r="AG211" s="430"/>
      <c r="AH211" s="430"/>
      <c r="AI211" s="430"/>
      <c r="AJ211" s="430"/>
      <c r="AK211" s="430"/>
      <c r="AL211" s="430"/>
      <c r="AM211" s="297"/>
    </row>
    <row r="212" spans="1:39" ht="15" customHeight="1">
      <c r="A212" s="180"/>
      <c r="B212" s="462" t="s">
        <v>2309</v>
      </c>
      <c r="C212" s="463"/>
      <c r="D212" s="463"/>
      <c r="E212" s="463"/>
      <c r="F212" s="463"/>
      <c r="G212" s="463"/>
      <c r="H212" s="463"/>
      <c r="I212" s="463"/>
      <c r="J212" s="463"/>
      <c r="K212" s="463"/>
      <c r="L212" s="463"/>
      <c r="M212" s="463"/>
      <c r="N212" s="463"/>
      <c r="O212" s="463"/>
      <c r="P212" s="463"/>
      <c r="Q212" s="463"/>
      <c r="R212" s="463"/>
      <c r="S212" s="463"/>
      <c r="T212" s="463"/>
      <c r="U212" s="463"/>
      <c r="V212" s="463"/>
      <c r="W212" s="463"/>
      <c r="X212" s="463"/>
      <c r="Y212" s="463"/>
      <c r="Z212" s="463"/>
      <c r="AA212" s="463"/>
      <c r="AB212" s="463"/>
      <c r="AC212" s="463"/>
      <c r="AD212" s="463"/>
      <c r="AE212" s="463"/>
      <c r="AF212" s="463"/>
      <c r="AG212" s="464"/>
      <c r="AH212" s="462" t="s">
        <v>2177</v>
      </c>
      <c r="AI212" s="463"/>
      <c r="AJ212" s="463"/>
      <c r="AK212" s="464"/>
      <c r="AL212" s="180"/>
      <c r="AM212" s="297"/>
    </row>
    <row r="213" spans="1:39" ht="15" customHeight="1">
      <c r="A213" s="180"/>
      <c r="B213" s="465" t="s">
        <v>2118</v>
      </c>
      <c r="C213" s="465"/>
      <c r="D213" s="465"/>
      <c r="E213" s="465"/>
      <c r="F213" s="465"/>
      <c r="G213" s="465"/>
      <c r="H213" s="465"/>
      <c r="I213" s="465"/>
      <c r="J213" s="465"/>
      <c r="K213" s="465"/>
      <c r="L213" s="465"/>
      <c r="M213" s="465"/>
      <c r="N213" s="465"/>
      <c r="O213" s="465"/>
      <c r="P213" s="465"/>
      <c r="Q213" s="465"/>
      <c r="R213" s="465"/>
      <c r="S213" s="465"/>
      <c r="T213" s="465"/>
      <c r="U213" s="465"/>
      <c r="V213" s="465"/>
      <c r="W213" s="465"/>
      <c r="X213" s="465"/>
      <c r="Y213" s="465"/>
      <c r="Z213" s="465"/>
      <c r="AA213" s="465"/>
      <c r="AB213" s="465"/>
      <c r="AC213" s="465"/>
      <c r="AD213" s="465"/>
      <c r="AE213" s="465"/>
      <c r="AF213" s="465"/>
      <c r="AG213" s="465"/>
      <c r="AH213" s="434" t="s">
        <v>2178</v>
      </c>
      <c r="AI213" s="435"/>
      <c r="AJ213" s="435"/>
      <c r="AK213" s="436"/>
      <c r="AL213" s="180"/>
      <c r="AM213" s="297"/>
    </row>
    <row r="214" spans="1:39" ht="15" customHeight="1">
      <c r="A214" s="180"/>
      <c r="B214" s="437" t="s">
        <v>2122</v>
      </c>
      <c r="C214" s="438"/>
      <c r="D214" s="438"/>
      <c r="E214" s="438"/>
      <c r="F214" s="438"/>
      <c r="G214" s="438"/>
      <c r="H214" s="438"/>
      <c r="I214" s="438"/>
      <c r="J214" s="438"/>
      <c r="K214" s="438"/>
      <c r="L214" s="438"/>
      <c r="M214" s="438"/>
      <c r="N214" s="438"/>
      <c r="O214" s="438"/>
      <c r="P214" s="438"/>
      <c r="Q214" s="438"/>
      <c r="R214" s="438"/>
      <c r="S214" s="438"/>
      <c r="T214" s="438"/>
      <c r="U214" s="438"/>
      <c r="V214" s="438"/>
      <c r="W214" s="438"/>
      <c r="X214" s="438"/>
      <c r="Y214" s="438"/>
      <c r="Z214" s="438"/>
      <c r="AA214" s="438"/>
      <c r="AB214" s="438"/>
      <c r="AC214" s="438"/>
      <c r="AD214" s="438"/>
      <c r="AE214" s="438"/>
      <c r="AF214" s="438"/>
      <c r="AG214" s="438"/>
      <c r="AH214" s="434" t="s">
        <v>2179</v>
      </c>
      <c r="AI214" s="435"/>
      <c r="AJ214" s="435"/>
      <c r="AK214" s="436"/>
      <c r="AL214" s="180"/>
      <c r="AM214" s="297"/>
    </row>
    <row r="215" spans="1:39" ht="15" customHeight="1">
      <c r="A215" s="180"/>
      <c r="B215" s="437" t="s">
        <v>2312</v>
      </c>
      <c r="C215" s="438"/>
      <c r="D215" s="438"/>
      <c r="E215" s="438"/>
      <c r="F215" s="438"/>
      <c r="G215" s="438"/>
      <c r="H215" s="438"/>
      <c r="I215" s="438"/>
      <c r="J215" s="438"/>
      <c r="K215" s="438"/>
      <c r="L215" s="438"/>
      <c r="M215" s="438"/>
      <c r="N215" s="438"/>
      <c r="O215" s="438"/>
      <c r="P215" s="438"/>
      <c r="Q215" s="438"/>
      <c r="R215" s="438"/>
      <c r="S215" s="438"/>
      <c r="T215" s="438"/>
      <c r="U215" s="438"/>
      <c r="V215" s="438"/>
      <c r="W215" s="438"/>
      <c r="X215" s="438"/>
      <c r="Y215" s="438"/>
      <c r="Z215" s="438"/>
      <c r="AA215" s="438"/>
      <c r="AB215" s="438"/>
      <c r="AC215" s="438"/>
      <c r="AD215" s="438"/>
      <c r="AE215" s="438"/>
      <c r="AF215" s="438"/>
      <c r="AG215" s="438"/>
      <c r="AH215" s="434" t="s">
        <v>2180</v>
      </c>
      <c r="AI215" s="435"/>
      <c r="AJ215" s="435"/>
      <c r="AK215" s="436"/>
      <c r="AL215" s="180"/>
      <c r="AM215" s="297"/>
    </row>
    <row r="216" spans="1:39" ht="15" customHeight="1">
      <c r="A216" s="180"/>
      <c r="B216" s="437" t="s">
        <v>2120</v>
      </c>
      <c r="C216" s="438"/>
      <c r="D216" s="438"/>
      <c r="E216" s="438"/>
      <c r="F216" s="438"/>
      <c r="G216" s="438"/>
      <c r="H216" s="438"/>
      <c r="I216" s="438"/>
      <c r="J216" s="438"/>
      <c r="K216" s="438"/>
      <c r="L216" s="438"/>
      <c r="M216" s="438"/>
      <c r="N216" s="438"/>
      <c r="O216" s="438"/>
      <c r="P216" s="438"/>
      <c r="Q216" s="438"/>
      <c r="R216" s="438"/>
      <c r="S216" s="438"/>
      <c r="T216" s="438"/>
      <c r="U216" s="438"/>
      <c r="V216" s="438"/>
      <c r="W216" s="438"/>
      <c r="X216" s="438"/>
      <c r="Y216" s="438"/>
      <c r="Z216" s="438"/>
      <c r="AA216" s="438"/>
      <c r="AB216" s="438"/>
      <c r="AC216" s="438"/>
      <c r="AD216" s="438"/>
      <c r="AE216" s="438"/>
      <c r="AF216" s="438"/>
      <c r="AG216" s="438"/>
      <c r="AH216" s="434" t="s">
        <v>2181</v>
      </c>
      <c r="AI216" s="435"/>
      <c r="AJ216" s="435"/>
      <c r="AK216" s="436"/>
      <c r="AL216" s="180"/>
      <c r="AM216" s="297"/>
    </row>
    <row r="217" spans="1:39" ht="15" customHeight="1">
      <c r="A217" s="180"/>
      <c r="B217" s="437" t="s">
        <v>2121</v>
      </c>
      <c r="C217" s="438"/>
      <c r="D217" s="438"/>
      <c r="E217" s="438"/>
      <c r="F217" s="438"/>
      <c r="G217" s="438"/>
      <c r="H217" s="438"/>
      <c r="I217" s="438"/>
      <c r="J217" s="438"/>
      <c r="K217" s="438"/>
      <c r="L217" s="438"/>
      <c r="M217" s="438"/>
      <c r="N217" s="438"/>
      <c r="O217" s="438"/>
      <c r="P217" s="438"/>
      <c r="Q217" s="438"/>
      <c r="R217" s="438"/>
      <c r="S217" s="438"/>
      <c r="T217" s="438"/>
      <c r="U217" s="438"/>
      <c r="V217" s="438"/>
      <c r="W217" s="438"/>
      <c r="X217" s="438"/>
      <c r="Y217" s="438"/>
      <c r="Z217" s="438"/>
      <c r="AA217" s="438"/>
      <c r="AB217" s="438"/>
      <c r="AC217" s="438"/>
      <c r="AD217" s="438"/>
      <c r="AE217" s="438"/>
      <c r="AF217" s="438"/>
      <c r="AG217" s="438"/>
      <c r="AH217" s="434" t="s">
        <v>2182</v>
      </c>
      <c r="AI217" s="435"/>
      <c r="AJ217" s="435"/>
      <c r="AK217" s="436"/>
      <c r="AL217" s="180"/>
      <c r="AM217" s="297"/>
    </row>
    <row r="218" spans="1:39" ht="4.5" customHeight="1">
      <c r="A218" s="180"/>
      <c r="B218" s="295"/>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295"/>
      <c r="AF218" s="295"/>
      <c r="AG218" s="295"/>
      <c r="AH218" s="319"/>
      <c r="AI218" s="319"/>
      <c r="AJ218" s="319"/>
      <c r="AK218" s="319"/>
      <c r="AL218" s="180"/>
      <c r="AM218" s="297"/>
    </row>
    <row r="219" spans="1:39" ht="15" customHeight="1">
      <c r="A219" s="430" t="s">
        <v>2314</v>
      </c>
      <c r="B219" s="430"/>
      <c r="C219" s="430"/>
      <c r="D219" s="430"/>
      <c r="E219" s="430"/>
      <c r="F219" s="430"/>
      <c r="G219" s="430"/>
      <c r="H219" s="430"/>
      <c r="I219" s="430"/>
      <c r="J219" s="430"/>
      <c r="K219" s="430"/>
      <c r="L219" s="430"/>
      <c r="M219" s="430"/>
      <c r="N219" s="430"/>
      <c r="O219" s="430"/>
      <c r="P219" s="430"/>
      <c r="Q219" s="430"/>
      <c r="R219" s="430"/>
      <c r="S219" s="430"/>
      <c r="T219" s="430"/>
      <c r="U219" s="430"/>
      <c r="V219" s="430"/>
      <c r="W219" s="430"/>
      <c r="X219" s="430"/>
      <c r="Y219" s="430"/>
      <c r="Z219" s="430"/>
      <c r="AA219" s="430"/>
      <c r="AB219" s="430"/>
      <c r="AC219" s="430"/>
      <c r="AD219" s="430"/>
      <c r="AE219" s="430"/>
      <c r="AF219" s="430"/>
      <c r="AG219" s="430"/>
      <c r="AH219" s="430"/>
      <c r="AI219" s="430"/>
      <c r="AJ219" s="430"/>
      <c r="AK219" s="430"/>
      <c r="AL219" s="430"/>
      <c r="AM219" s="297"/>
    </row>
    <row r="220" spans="1:39" ht="15" customHeight="1">
      <c r="A220" s="430"/>
      <c r="B220" s="430"/>
      <c r="C220" s="430"/>
      <c r="D220" s="430"/>
      <c r="E220" s="430"/>
      <c r="F220" s="430"/>
      <c r="G220" s="430"/>
      <c r="H220" s="430"/>
      <c r="I220" s="430"/>
      <c r="J220" s="430"/>
      <c r="K220" s="430"/>
      <c r="L220" s="430"/>
      <c r="M220" s="430"/>
      <c r="N220" s="430"/>
      <c r="O220" s="430"/>
      <c r="P220" s="430"/>
      <c r="Q220" s="430"/>
      <c r="R220" s="430"/>
      <c r="S220" s="430"/>
      <c r="T220" s="430"/>
      <c r="U220" s="430"/>
      <c r="V220" s="430"/>
      <c r="W220" s="430"/>
      <c r="X220" s="430"/>
      <c r="Y220" s="430"/>
      <c r="Z220" s="430"/>
      <c r="AA220" s="430"/>
      <c r="AB220" s="430"/>
      <c r="AC220" s="430"/>
      <c r="AD220" s="430"/>
      <c r="AE220" s="430"/>
      <c r="AF220" s="430"/>
      <c r="AG220" s="430"/>
      <c r="AH220" s="430"/>
      <c r="AI220" s="430"/>
      <c r="AJ220" s="430"/>
      <c r="AK220" s="430"/>
      <c r="AL220" s="430"/>
      <c r="AM220" s="297"/>
    </row>
    <row r="221" spans="1:39" ht="15" customHeight="1">
      <c r="A221" s="430"/>
      <c r="B221" s="430"/>
      <c r="C221" s="430"/>
      <c r="D221" s="430"/>
      <c r="E221" s="430"/>
      <c r="F221" s="430"/>
      <c r="G221" s="430"/>
      <c r="H221" s="430"/>
      <c r="I221" s="430"/>
      <c r="J221" s="430"/>
      <c r="K221" s="430"/>
      <c r="L221" s="430"/>
      <c r="M221" s="430"/>
      <c r="N221" s="430"/>
      <c r="O221" s="430"/>
      <c r="P221" s="430"/>
      <c r="Q221" s="430"/>
      <c r="R221" s="430"/>
      <c r="S221" s="430"/>
      <c r="T221" s="430"/>
      <c r="U221" s="430"/>
      <c r="V221" s="430"/>
      <c r="W221" s="430"/>
      <c r="X221" s="430"/>
      <c r="Y221" s="430"/>
      <c r="Z221" s="430"/>
      <c r="AA221" s="430"/>
      <c r="AB221" s="430"/>
      <c r="AC221" s="430"/>
      <c r="AD221" s="430"/>
      <c r="AE221" s="430"/>
      <c r="AF221" s="430"/>
      <c r="AG221" s="430"/>
      <c r="AH221" s="430"/>
      <c r="AI221" s="430"/>
      <c r="AJ221" s="430"/>
      <c r="AK221" s="430"/>
      <c r="AL221" s="430"/>
      <c r="AM221" s="297"/>
    </row>
    <row r="222" spans="1:39" ht="15" customHeight="1">
      <c r="A222" s="430"/>
      <c r="B222" s="430"/>
      <c r="C222" s="430"/>
      <c r="D222" s="430"/>
      <c r="E222" s="430"/>
      <c r="F222" s="430"/>
      <c r="G222" s="430"/>
      <c r="H222" s="430"/>
      <c r="I222" s="430"/>
      <c r="J222" s="430"/>
      <c r="K222" s="430"/>
      <c r="L222" s="430"/>
      <c r="M222" s="430"/>
      <c r="N222" s="430"/>
      <c r="O222" s="430"/>
      <c r="P222" s="430"/>
      <c r="Q222" s="430"/>
      <c r="R222" s="430"/>
      <c r="S222" s="430"/>
      <c r="T222" s="430"/>
      <c r="U222" s="430"/>
      <c r="V222" s="430"/>
      <c r="W222" s="430"/>
      <c r="X222" s="430"/>
      <c r="Y222" s="430"/>
      <c r="Z222" s="430"/>
      <c r="AA222" s="430"/>
      <c r="AB222" s="430"/>
      <c r="AC222" s="430"/>
      <c r="AD222" s="430"/>
      <c r="AE222" s="430"/>
      <c r="AF222" s="430"/>
      <c r="AG222" s="430"/>
      <c r="AH222" s="430"/>
      <c r="AI222" s="430"/>
      <c r="AJ222" s="430"/>
      <c r="AK222" s="430"/>
      <c r="AL222" s="430"/>
      <c r="AM222" s="297"/>
    </row>
    <row r="223" spans="1:39" ht="15" customHeight="1">
      <c r="A223" s="430"/>
      <c r="B223" s="430"/>
      <c r="C223" s="430"/>
      <c r="D223" s="430"/>
      <c r="E223" s="430"/>
      <c r="F223" s="430"/>
      <c r="G223" s="430"/>
      <c r="H223" s="430"/>
      <c r="I223" s="430"/>
      <c r="J223" s="430"/>
      <c r="K223" s="430"/>
      <c r="L223" s="430"/>
      <c r="M223" s="430"/>
      <c r="N223" s="430"/>
      <c r="O223" s="430"/>
      <c r="P223" s="430"/>
      <c r="Q223" s="430"/>
      <c r="R223" s="430"/>
      <c r="S223" s="430"/>
      <c r="T223" s="430"/>
      <c r="U223" s="430"/>
      <c r="V223" s="430"/>
      <c r="W223" s="430"/>
      <c r="X223" s="430"/>
      <c r="Y223" s="430"/>
      <c r="Z223" s="430"/>
      <c r="AA223" s="430"/>
      <c r="AB223" s="430"/>
      <c r="AC223" s="430"/>
      <c r="AD223" s="430"/>
      <c r="AE223" s="430"/>
      <c r="AF223" s="430"/>
      <c r="AG223" s="430"/>
      <c r="AH223" s="430"/>
      <c r="AI223" s="430"/>
      <c r="AJ223" s="430"/>
      <c r="AK223" s="430"/>
      <c r="AL223" s="430"/>
      <c r="AM223" s="297"/>
    </row>
    <row r="224" spans="1:39" ht="3.95" customHeight="1">
      <c r="A224" s="430"/>
      <c r="B224" s="430"/>
      <c r="C224" s="430"/>
      <c r="D224" s="430"/>
      <c r="E224" s="430"/>
      <c r="F224" s="430"/>
      <c r="G224" s="430"/>
      <c r="H224" s="430"/>
      <c r="I224" s="430"/>
      <c r="J224" s="430"/>
      <c r="K224" s="430"/>
      <c r="L224" s="430"/>
      <c r="M224" s="430"/>
      <c r="N224" s="430"/>
      <c r="O224" s="430"/>
      <c r="P224" s="430"/>
      <c r="Q224" s="430"/>
      <c r="R224" s="430"/>
      <c r="S224" s="430"/>
      <c r="T224" s="430"/>
      <c r="U224" s="430"/>
      <c r="V224" s="430"/>
      <c r="W224" s="430"/>
      <c r="X224" s="430"/>
      <c r="Y224" s="430"/>
      <c r="Z224" s="430"/>
      <c r="AA224" s="430"/>
      <c r="AB224" s="430"/>
      <c r="AC224" s="430"/>
      <c r="AD224" s="430"/>
      <c r="AE224" s="430"/>
      <c r="AF224" s="430"/>
      <c r="AG224" s="430"/>
      <c r="AH224" s="430"/>
      <c r="AI224" s="430"/>
      <c r="AJ224" s="430"/>
      <c r="AK224" s="430"/>
      <c r="AL224" s="430"/>
      <c r="AM224" s="297"/>
    </row>
    <row r="225" spans="1:39" ht="15" customHeight="1">
      <c r="A225" s="180"/>
      <c r="B225" s="462" t="s">
        <v>2309</v>
      </c>
      <c r="C225" s="463"/>
      <c r="D225" s="463"/>
      <c r="E225" s="463"/>
      <c r="F225" s="463"/>
      <c r="G225" s="463"/>
      <c r="H225" s="463"/>
      <c r="I225" s="463"/>
      <c r="J225" s="463"/>
      <c r="K225" s="463"/>
      <c r="L225" s="463"/>
      <c r="M225" s="463"/>
      <c r="N225" s="463"/>
      <c r="O225" s="463"/>
      <c r="P225" s="463"/>
      <c r="Q225" s="463"/>
      <c r="R225" s="463"/>
      <c r="S225" s="463"/>
      <c r="T225" s="463"/>
      <c r="U225" s="463"/>
      <c r="V225" s="463"/>
      <c r="W225" s="463"/>
      <c r="X225" s="463"/>
      <c r="Y225" s="463"/>
      <c r="Z225" s="463"/>
      <c r="AA225" s="463"/>
      <c r="AB225" s="463"/>
      <c r="AC225" s="463"/>
      <c r="AD225" s="463"/>
      <c r="AE225" s="463"/>
      <c r="AF225" s="463"/>
      <c r="AG225" s="464"/>
      <c r="AH225" s="462" t="s">
        <v>2177</v>
      </c>
      <c r="AI225" s="463"/>
      <c r="AJ225" s="463"/>
      <c r="AK225" s="464"/>
      <c r="AL225" s="320"/>
      <c r="AM225" s="297"/>
    </row>
    <row r="226" spans="1:39" ht="15" hidden="1" customHeight="1">
      <c r="A226" s="180"/>
      <c r="B226" s="437" t="s">
        <v>2118</v>
      </c>
      <c r="C226" s="438"/>
      <c r="D226" s="438"/>
      <c r="E226" s="438"/>
      <c r="F226" s="438"/>
      <c r="G226" s="438"/>
      <c r="H226" s="438"/>
      <c r="I226" s="438"/>
      <c r="J226" s="438"/>
      <c r="K226" s="438"/>
      <c r="L226" s="438"/>
      <c r="M226" s="438"/>
      <c r="N226" s="438"/>
      <c r="O226" s="438"/>
      <c r="P226" s="438"/>
      <c r="Q226" s="438"/>
      <c r="R226" s="438"/>
      <c r="S226" s="438"/>
      <c r="T226" s="438"/>
      <c r="U226" s="438"/>
      <c r="V226" s="438"/>
      <c r="W226" s="438"/>
      <c r="X226" s="438"/>
      <c r="Y226" s="438"/>
      <c r="Z226" s="438"/>
      <c r="AA226" s="438"/>
      <c r="AB226" s="438"/>
      <c r="AC226" s="438"/>
      <c r="AD226" s="438"/>
      <c r="AE226" s="439"/>
      <c r="AF226" s="321" t="s">
        <v>2178</v>
      </c>
      <c r="AG226" s="322"/>
      <c r="AH226" s="323" t="s">
        <v>2178</v>
      </c>
      <c r="AI226" s="323"/>
      <c r="AJ226" s="323"/>
      <c r="AK226" s="323"/>
      <c r="AL226" s="324"/>
      <c r="AM226" s="297"/>
    </row>
    <row r="227" spans="1:39" ht="15" hidden="1" customHeight="1">
      <c r="A227" s="180"/>
      <c r="B227" s="437" t="s">
        <v>2122</v>
      </c>
      <c r="C227" s="438"/>
      <c r="D227" s="438"/>
      <c r="E227" s="438"/>
      <c r="F227" s="438"/>
      <c r="G227" s="438"/>
      <c r="H227" s="438"/>
      <c r="I227" s="438"/>
      <c r="J227" s="438"/>
      <c r="K227" s="438"/>
      <c r="L227" s="438"/>
      <c r="M227" s="438"/>
      <c r="N227" s="438"/>
      <c r="O227" s="438"/>
      <c r="P227" s="438"/>
      <c r="Q227" s="438"/>
      <c r="R227" s="438"/>
      <c r="S227" s="438"/>
      <c r="T227" s="438"/>
      <c r="U227" s="438"/>
      <c r="V227" s="438"/>
      <c r="W227" s="438"/>
      <c r="X227" s="438"/>
      <c r="Y227" s="438"/>
      <c r="Z227" s="438"/>
      <c r="AA227" s="438"/>
      <c r="AB227" s="438"/>
      <c r="AC227" s="438"/>
      <c r="AD227" s="438"/>
      <c r="AE227" s="439"/>
      <c r="AF227" s="321" t="s">
        <v>2179</v>
      </c>
      <c r="AG227" s="322"/>
      <c r="AH227" s="323" t="s">
        <v>2179</v>
      </c>
      <c r="AI227" s="323"/>
      <c r="AJ227" s="323"/>
      <c r="AK227" s="323"/>
      <c r="AL227" s="324"/>
      <c r="AM227" s="297"/>
    </row>
    <row r="228" spans="1:39" ht="15" hidden="1" customHeight="1">
      <c r="A228" s="180"/>
      <c r="B228" s="437" t="s">
        <v>2119</v>
      </c>
      <c r="C228" s="438"/>
      <c r="D228" s="438"/>
      <c r="E228" s="438"/>
      <c r="F228" s="438"/>
      <c r="G228" s="438"/>
      <c r="H228" s="438"/>
      <c r="I228" s="438"/>
      <c r="J228" s="438"/>
      <c r="K228" s="438"/>
      <c r="L228" s="438"/>
      <c r="M228" s="438"/>
      <c r="N228" s="438"/>
      <c r="O228" s="438"/>
      <c r="P228" s="438"/>
      <c r="Q228" s="438"/>
      <c r="R228" s="438"/>
      <c r="S228" s="438"/>
      <c r="T228" s="438"/>
      <c r="U228" s="438"/>
      <c r="V228" s="438"/>
      <c r="W228" s="438"/>
      <c r="X228" s="438"/>
      <c r="Y228" s="438"/>
      <c r="Z228" s="438"/>
      <c r="AA228" s="438"/>
      <c r="AB228" s="438"/>
      <c r="AC228" s="438"/>
      <c r="AD228" s="438"/>
      <c r="AE228" s="439"/>
      <c r="AF228" s="321" t="s">
        <v>2180</v>
      </c>
      <c r="AG228" s="322"/>
      <c r="AH228" s="323" t="s">
        <v>2180</v>
      </c>
      <c r="AI228" s="323"/>
      <c r="AJ228" s="323"/>
      <c r="AK228" s="323"/>
      <c r="AL228" s="324"/>
      <c r="AM228" s="297"/>
    </row>
    <row r="229" spans="1:39" ht="15" hidden="1" customHeight="1">
      <c r="A229" s="180"/>
      <c r="B229" s="437" t="s">
        <v>2120</v>
      </c>
      <c r="C229" s="438"/>
      <c r="D229" s="438"/>
      <c r="E229" s="438"/>
      <c r="F229" s="438"/>
      <c r="G229" s="438"/>
      <c r="H229" s="438"/>
      <c r="I229" s="438"/>
      <c r="J229" s="438"/>
      <c r="K229" s="438"/>
      <c r="L229" s="438"/>
      <c r="M229" s="438"/>
      <c r="N229" s="438"/>
      <c r="O229" s="438"/>
      <c r="P229" s="438"/>
      <c r="Q229" s="438"/>
      <c r="R229" s="438"/>
      <c r="S229" s="438"/>
      <c r="T229" s="438"/>
      <c r="U229" s="438"/>
      <c r="V229" s="438"/>
      <c r="W229" s="438"/>
      <c r="X229" s="438"/>
      <c r="Y229" s="438"/>
      <c r="Z229" s="438"/>
      <c r="AA229" s="438"/>
      <c r="AB229" s="438"/>
      <c r="AC229" s="438"/>
      <c r="AD229" s="438"/>
      <c r="AE229" s="439"/>
      <c r="AF229" s="321" t="s">
        <v>2181</v>
      </c>
      <c r="AG229" s="322"/>
      <c r="AH229" s="323" t="s">
        <v>2181</v>
      </c>
      <c r="AI229" s="323"/>
      <c r="AJ229" s="323"/>
      <c r="AK229" s="323"/>
      <c r="AL229" s="324"/>
      <c r="AM229" s="297"/>
    </row>
    <row r="230" spans="1:39" ht="15" hidden="1" customHeight="1">
      <c r="A230" s="180"/>
      <c r="B230" s="437" t="s">
        <v>2121</v>
      </c>
      <c r="C230" s="438"/>
      <c r="D230" s="438"/>
      <c r="E230" s="438"/>
      <c r="F230" s="438"/>
      <c r="G230" s="438"/>
      <c r="H230" s="438"/>
      <c r="I230" s="438"/>
      <c r="J230" s="438"/>
      <c r="K230" s="438"/>
      <c r="L230" s="438"/>
      <c r="M230" s="438"/>
      <c r="N230" s="438"/>
      <c r="O230" s="438"/>
      <c r="P230" s="438"/>
      <c r="Q230" s="438"/>
      <c r="R230" s="438"/>
      <c r="S230" s="438"/>
      <c r="T230" s="438"/>
      <c r="U230" s="438"/>
      <c r="V230" s="438"/>
      <c r="W230" s="438"/>
      <c r="X230" s="438"/>
      <c r="Y230" s="438"/>
      <c r="Z230" s="438"/>
      <c r="AA230" s="438"/>
      <c r="AB230" s="438"/>
      <c r="AC230" s="438"/>
      <c r="AD230" s="438"/>
      <c r="AE230" s="439"/>
      <c r="AF230" s="321" t="s">
        <v>2182</v>
      </c>
      <c r="AG230" s="322"/>
      <c r="AH230" s="323" t="s">
        <v>2182</v>
      </c>
      <c r="AI230" s="323"/>
      <c r="AJ230" s="323"/>
      <c r="AK230" s="323"/>
      <c r="AL230" s="324"/>
      <c r="AM230" s="297"/>
    </row>
    <row r="231" spans="1:39" ht="15" hidden="1" customHeight="1">
      <c r="A231" s="180"/>
      <c r="B231" s="437" t="s">
        <v>2123</v>
      </c>
      <c r="C231" s="438"/>
      <c r="D231" s="438"/>
      <c r="E231" s="438"/>
      <c r="F231" s="438"/>
      <c r="G231" s="438"/>
      <c r="H231" s="438"/>
      <c r="I231" s="438"/>
      <c r="J231" s="438"/>
      <c r="K231" s="438"/>
      <c r="L231" s="438"/>
      <c r="M231" s="438"/>
      <c r="N231" s="438"/>
      <c r="O231" s="438"/>
      <c r="P231" s="438"/>
      <c r="Q231" s="438"/>
      <c r="R231" s="438"/>
      <c r="S231" s="438"/>
      <c r="T231" s="438"/>
      <c r="U231" s="438"/>
      <c r="V231" s="438"/>
      <c r="W231" s="438"/>
      <c r="X231" s="438"/>
      <c r="Y231" s="438"/>
      <c r="Z231" s="438"/>
      <c r="AA231" s="438"/>
      <c r="AB231" s="438"/>
      <c r="AC231" s="438"/>
      <c r="AD231" s="438"/>
      <c r="AE231" s="439"/>
      <c r="AF231" s="321" t="s">
        <v>2183</v>
      </c>
      <c r="AG231" s="322"/>
      <c r="AH231" s="323" t="s">
        <v>2183</v>
      </c>
      <c r="AI231" s="323"/>
      <c r="AJ231" s="323"/>
      <c r="AK231" s="323"/>
      <c r="AL231" s="324"/>
      <c r="AM231" s="297"/>
    </row>
    <row r="232" spans="1:39" ht="15" customHeight="1">
      <c r="A232" s="180"/>
      <c r="B232" s="465" t="s">
        <v>2124</v>
      </c>
      <c r="C232" s="465"/>
      <c r="D232" s="465"/>
      <c r="E232" s="465"/>
      <c r="F232" s="465"/>
      <c r="G232" s="465"/>
      <c r="H232" s="465"/>
      <c r="I232" s="465"/>
      <c r="J232" s="465"/>
      <c r="K232" s="465"/>
      <c r="L232" s="465"/>
      <c r="M232" s="465"/>
      <c r="N232" s="465"/>
      <c r="O232" s="465"/>
      <c r="P232" s="465"/>
      <c r="Q232" s="465"/>
      <c r="R232" s="465"/>
      <c r="S232" s="465"/>
      <c r="T232" s="465"/>
      <c r="U232" s="465"/>
      <c r="V232" s="465"/>
      <c r="W232" s="465"/>
      <c r="X232" s="465"/>
      <c r="Y232" s="465"/>
      <c r="Z232" s="465"/>
      <c r="AA232" s="465"/>
      <c r="AB232" s="465"/>
      <c r="AC232" s="465"/>
      <c r="AD232" s="465"/>
      <c r="AE232" s="465"/>
      <c r="AF232" s="465"/>
      <c r="AG232" s="465"/>
      <c r="AH232" s="434" t="s">
        <v>2184</v>
      </c>
      <c r="AI232" s="435"/>
      <c r="AJ232" s="435"/>
      <c r="AK232" s="436"/>
      <c r="AL232" s="324"/>
      <c r="AM232" s="297"/>
    </row>
    <row r="233" spans="1:39" ht="15" customHeight="1">
      <c r="A233" s="180"/>
      <c r="B233" s="437" t="s">
        <v>2125</v>
      </c>
      <c r="C233" s="438"/>
      <c r="D233" s="438"/>
      <c r="E233" s="438"/>
      <c r="F233" s="438"/>
      <c r="G233" s="438"/>
      <c r="H233" s="438"/>
      <c r="I233" s="438"/>
      <c r="J233" s="438"/>
      <c r="K233" s="438"/>
      <c r="L233" s="438"/>
      <c r="M233" s="438"/>
      <c r="N233" s="438"/>
      <c r="O233" s="438"/>
      <c r="P233" s="438"/>
      <c r="Q233" s="438"/>
      <c r="R233" s="438"/>
      <c r="S233" s="438"/>
      <c r="T233" s="438"/>
      <c r="U233" s="438"/>
      <c r="V233" s="438"/>
      <c r="W233" s="438"/>
      <c r="X233" s="438"/>
      <c r="Y233" s="438"/>
      <c r="Z233" s="438"/>
      <c r="AA233" s="438"/>
      <c r="AB233" s="438"/>
      <c r="AC233" s="438"/>
      <c r="AD233" s="438"/>
      <c r="AE233" s="438"/>
      <c r="AF233" s="438"/>
      <c r="AG233" s="438"/>
      <c r="AH233" s="434" t="s">
        <v>2185</v>
      </c>
      <c r="AI233" s="435"/>
      <c r="AJ233" s="435"/>
      <c r="AK233" s="436"/>
      <c r="AL233" s="324"/>
      <c r="AM233" s="297"/>
    </row>
    <row r="234" spans="1:39" ht="15" customHeight="1">
      <c r="A234" s="180"/>
      <c r="B234" s="437" t="s">
        <v>2126</v>
      </c>
      <c r="C234" s="438"/>
      <c r="D234" s="438"/>
      <c r="E234" s="438"/>
      <c r="F234" s="438"/>
      <c r="G234" s="438"/>
      <c r="H234" s="438"/>
      <c r="I234" s="438"/>
      <c r="J234" s="438"/>
      <c r="K234" s="438"/>
      <c r="L234" s="438"/>
      <c r="M234" s="438"/>
      <c r="N234" s="438"/>
      <c r="O234" s="438"/>
      <c r="P234" s="438"/>
      <c r="Q234" s="438"/>
      <c r="R234" s="438"/>
      <c r="S234" s="438"/>
      <c r="T234" s="438"/>
      <c r="U234" s="438"/>
      <c r="V234" s="438"/>
      <c r="W234" s="438"/>
      <c r="X234" s="438"/>
      <c r="Y234" s="438"/>
      <c r="Z234" s="438"/>
      <c r="AA234" s="438"/>
      <c r="AB234" s="438"/>
      <c r="AC234" s="438"/>
      <c r="AD234" s="438"/>
      <c r="AE234" s="438"/>
      <c r="AF234" s="438"/>
      <c r="AG234" s="438"/>
      <c r="AH234" s="434" t="s">
        <v>2186</v>
      </c>
      <c r="AI234" s="435"/>
      <c r="AJ234" s="435"/>
      <c r="AK234" s="436"/>
      <c r="AL234" s="324"/>
      <c r="AM234" s="297"/>
    </row>
    <row r="235" spans="1:39" ht="15" customHeight="1">
      <c r="A235" s="180"/>
      <c r="B235" s="437" t="s">
        <v>2127</v>
      </c>
      <c r="C235" s="438"/>
      <c r="D235" s="438"/>
      <c r="E235" s="438"/>
      <c r="F235" s="438"/>
      <c r="G235" s="438"/>
      <c r="H235" s="438"/>
      <c r="I235" s="438"/>
      <c r="J235" s="438"/>
      <c r="K235" s="438"/>
      <c r="L235" s="438"/>
      <c r="M235" s="438"/>
      <c r="N235" s="438"/>
      <c r="O235" s="438"/>
      <c r="P235" s="438"/>
      <c r="Q235" s="438"/>
      <c r="R235" s="438"/>
      <c r="S235" s="438"/>
      <c r="T235" s="438"/>
      <c r="U235" s="438"/>
      <c r="V235" s="438"/>
      <c r="W235" s="438"/>
      <c r="X235" s="438"/>
      <c r="Y235" s="438"/>
      <c r="Z235" s="438"/>
      <c r="AA235" s="438"/>
      <c r="AB235" s="438"/>
      <c r="AC235" s="438"/>
      <c r="AD235" s="438"/>
      <c r="AE235" s="438"/>
      <c r="AF235" s="438"/>
      <c r="AG235" s="438"/>
      <c r="AH235" s="434" t="s">
        <v>2187</v>
      </c>
      <c r="AI235" s="435"/>
      <c r="AJ235" s="435"/>
      <c r="AK235" s="436"/>
      <c r="AL235" s="324"/>
      <c r="AM235" s="297"/>
    </row>
    <row r="236" spans="1:39" ht="15" customHeight="1">
      <c r="A236" s="180"/>
      <c r="B236" s="437" t="s">
        <v>2128</v>
      </c>
      <c r="C236" s="438"/>
      <c r="D236" s="438"/>
      <c r="E236" s="438"/>
      <c r="F236" s="438"/>
      <c r="G236" s="438"/>
      <c r="H236" s="438"/>
      <c r="I236" s="438"/>
      <c r="J236" s="438"/>
      <c r="K236" s="438"/>
      <c r="L236" s="438"/>
      <c r="M236" s="438"/>
      <c r="N236" s="438"/>
      <c r="O236" s="438"/>
      <c r="P236" s="438"/>
      <c r="Q236" s="438"/>
      <c r="R236" s="438"/>
      <c r="S236" s="438"/>
      <c r="T236" s="438"/>
      <c r="U236" s="438"/>
      <c r="V236" s="438"/>
      <c r="W236" s="438"/>
      <c r="X236" s="438"/>
      <c r="Y236" s="438"/>
      <c r="Z236" s="438"/>
      <c r="AA236" s="438"/>
      <c r="AB236" s="438"/>
      <c r="AC236" s="438"/>
      <c r="AD236" s="438"/>
      <c r="AE236" s="438"/>
      <c r="AF236" s="438"/>
      <c r="AG236" s="438"/>
      <c r="AH236" s="434" t="s">
        <v>2188</v>
      </c>
      <c r="AI236" s="435"/>
      <c r="AJ236" s="435"/>
      <c r="AK236" s="436"/>
      <c r="AL236" s="324"/>
      <c r="AM236" s="297"/>
    </row>
    <row r="237" spans="1:39" ht="15" customHeight="1">
      <c r="A237" s="180"/>
      <c r="B237" s="437" t="s">
        <v>2129</v>
      </c>
      <c r="C237" s="438"/>
      <c r="D237" s="438"/>
      <c r="E237" s="438"/>
      <c r="F237" s="438"/>
      <c r="G237" s="438"/>
      <c r="H237" s="438"/>
      <c r="I237" s="438"/>
      <c r="J237" s="438"/>
      <c r="K237" s="438"/>
      <c r="L237" s="438"/>
      <c r="M237" s="438"/>
      <c r="N237" s="438"/>
      <c r="O237" s="438"/>
      <c r="P237" s="438"/>
      <c r="Q237" s="438"/>
      <c r="R237" s="438"/>
      <c r="S237" s="438"/>
      <c r="T237" s="438"/>
      <c r="U237" s="438"/>
      <c r="V237" s="438"/>
      <c r="W237" s="438"/>
      <c r="X237" s="438"/>
      <c r="Y237" s="438"/>
      <c r="Z237" s="438"/>
      <c r="AA237" s="438"/>
      <c r="AB237" s="438"/>
      <c r="AC237" s="438"/>
      <c r="AD237" s="438"/>
      <c r="AE237" s="438"/>
      <c r="AF237" s="438"/>
      <c r="AG237" s="438"/>
      <c r="AH237" s="434" t="s">
        <v>2189</v>
      </c>
      <c r="AI237" s="435"/>
      <c r="AJ237" s="435"/>
      <c r="AK237" s="436"/>
      <c r="AL237" s="324"/>
      <c r="AM237" s="297"/>
    </row>
    <row r="238" spans="1:39" ht="15" customHeight="1">
      <c r="A238" s="180"/>
      <c r="B238" s="437" t="s">
        <v>2130</v>
      </c>
      <c r="C238" s="438"/>
      <c r="D238" s="438"/>
      <c r="E238" s="438"/>
      <c r="F238" s="438"/>
      <c r="G238" s="438"/>
      <c r="H238" s="438"/>
      <c r="I238" s="438"/>
      <c r="J238" s="438"/>
      <c r="K238" s="438"/>
      <c r="L238" s="438"/>
      <c r="M238" s="438"/>
      <c r="N238" s="438"/>
      <c r="O238" s="438"/>
      <c r="P238" s="438"/>
      <c r="Q238" s="438"/>
      <c r="R238" s="438"/>
      <c r="S238" s="438"/>
      <c r="T238" s="438"/>
      <c r="U238" s="438"/>
      <c r="V238" s="438"/>
      <c r="W238" s="438"/>
      <c r="X238" s="438"/>
      <c r="Y238" s="438"/>
      <c r="Z238" s="438"/>
      <c r="AA238" s="438"/>
      <c r="AB238" s="438"/>
      <c r="AC238" s="438"/>
      <c r="AD238" s="438"/>
      <c r="AE238" s="438"/>
      <c r="AF238" s="438"/>
      <c r="AG238" s="438"/>
      <c r="AH238" s="434" t="s">
        <v>2190</v>
      </c>
      <c r="AI238" s="435"/>
      <c r="AJ238" s="435"/>
      <c r="AK238" s="436"/>
      <c r="AL238" s="324"/>
      <c r="AM238" s="297"/>
    </row>
    <row r="239" spans="1:39" ht="15" customHeight="1">
      <c r="A239" s="180"/>
      <c r="B239" s="437" t="s">
        <v>2131</v>
      </c>
      <c r="C239" s="438"/>
      <c r="D239" s="438"/>
      <c r="E239" s="438"/>
      <c r="F239" s="438"/>
      <c r="G239" s="438"/>
      <c r="H239" s="438"/>
      <c r="I239" s="438"/>
      <c r="J239" s="438"/>
      <c r="K239" s="438"/>
      <c r="L239" s="438"/>
      <c r="M239" s="438"/>
      <c r="N239" s="438"/>
      <c r="O239" s="438"/>
      <c r="P239" s="438"/>
      <c r="Q239" s="438"/>
      <c r="R239" s="438"/>
      <c r="S239" s="438"/>
      <c r="T239" s="438"/>
      <c r="U239" s="438"/>
      <c r="V239" s="438"/>
      <c r="W239" s="438"/>
      <c r="X239" s="438"/>
      <c r="Y239" s="438"/>
      <c r="Z239" s="438"/>
      <c r="AA239" s="438"/>
      <c r="AB239" s="438"/>
      <c r="AC239" s="438"/>
      <c r="AD239" s="438"/>
      <c r="AE239" s="438"/>
      <c r="AF239" s="438"/>
      <c r="AG239" s="438"/>
      <c r="AH239" s="434" t="s">
        <v>2191</v>
      </c>
      <c r="AI239" s="435"/>
      <c r="AJ239" s="435"/>
      <c r="AK239" s="436"/>
      <c r="AL239" s="324"/>
      <c r="AM239" s="297"/>
    </row>
    <row r="240" spans="1:39" ht="15" customHeight="1">
      <c r="A240" s="180"/>
      <c r="B240" s="437" t="s">
        <v>2132</v>
      </c>
      <c r="C240" s="438"/>
      <c r="D240" s="438"/>
      <c r="E240" s="438"/>
      <c r="F240" s="438"/>
      <c r="G240" s="438"/>
      <c r="H240" s="438"/>
      <c r="I240" s="438"/>
      <c r="J240" s="438"/>
      <c r="K240" s="438"/>
      <c r="L240" s="438"/>
      <c r="M240" s="438"/>
      <c r="N240" s="438"/>
      <c r="O240" s="438"/>
      <c r="P240" s="438"/>
      <c r="Q240" s="438"/>
      <c r="R240" s="438"/>
      <c r="S240" s="438"/>
      <c r="T240" s="438"/>
      <c r="U240" s="438"/>
      <c r="V240" s="438"/>
      <c r="W240" s="438"/>
      <c r="X240" s="438"/>
      <c r="Y240" s="438"/>
      <c r="Z240" s="438"/>
      <c r="AA240" s="438"/>
      <c r="AB240" s="438"/>
      <c r="AC240" s="438"/>
      <c r="AD240" s="438"/>
      <c r="AE240" s="438"/>
      <c r="AF240" s="438"/>
      <c r="AG240" s="438"/>
      <c r="AH240" s="434" t="s">
        <v>2306</v>
      </c>
      <c r="AI240" s="435"/>
      <c r="AJ240" s="435"/>
      <c r="AK240" s="436"/>
      <c r="AL240" s="324"/>
      <c r="AM240" s="297"/>
    </row>
    <row r="241" spans="1:39" ht="15" customHeight="1">
      <c r="A241" s="180"/>
      <c r="B241" s="437" t="s">
        <v>2133</v>
      </c>
      <c r="C241" s="438"/>
      <c r="D241" s="438"/>
      <c r="E241" s="438"/>
      <c r="F241" s="438"/>
      <c r="G241" s="438"/>
      <c r="H241" s="438"/>
      <c r="I241" s="438"/>
      <c r="J241" s="438"/>
      <c r="K241" s="438"/>
      <c r="L241" s="438"/>
      <c r="M241" s="438"/>
      <c r="N241" s="438"/>
      <c r="O241" s="438"/>
      <c r="P241" s="438"/>
      <c r="Q241" s="438"/>
      <c r="R241" s="438"/>
      <c r="S241" s="438"/>
      <c r="T241" s="438"/>
      <c r="U241" s="438"/>
      <c r="V241" s="438"/>
      <c r="W241" s="438"/>
      <c r="X241" s="438"/>
      <c r="Y241" s="438"/>
      <c r="Z241" s="438"/>
      <c r="AA241" s="438"/>
      <c r="AB241" s="438"/>
      <c r="AC241" s="438"/>
      <c r="AD241" s="438"/>
      <c r="AE241" s="438"/>
      <c r="AF241" s="438"/>
      <c r="AG241" s="438"/>
      <c r="AH241" s="434" t="s">
        <v>2192</v>
      </c>
      <c r="AI241" s="435"/>
      <c r="AJ241" s="435"/>
      <c r="AK241" s="436"/>
      <c r="AL241" s="324"/>
      <c r="AM241" s="297"/>
    </row>
    <row r="242" spans="1:39" ht="15" customHeight="1">
      <c r="A242" s="180"/>
      <c r="B242" s="437" t="s">
        <v>2134</v>
      </c>
      <c r="C242" s="438"/>
      <c r="D242" s="438"/>
      <c r="E242" s="438"/>
      <c r="F242" s="438"/>
      <c r="G242" s="438"/>
      <c r="H242" s="438"/>
      <c r="I242" s="438"/>
      <c r="J242" s="438"/>
      <c r="K242" s="438"/>
      <c r="L242" s="438"/>
      <c r="M242" s="438"/>
      <c r="N242" s="438"/>
      <c r="O242" s="438"/>
      <c r="P242" s="438"/>
      <c r="Q242" s="438"/>
      <c r="R242" s="438"/>
      <c r="S242" s="438"/>
      <c r="T242" s="438"/>
      <c r="U242" s="438"/>
      <c r="V242" s="438"/>
      <c r="W242" s="438"/>
      <c r="X242" s="438"/>
      <c r="Y242" s="438"/>
      <c r="Z242" s="438"/>
      <c r="AA242" s="438"/>
      <c r="AB242" s="438"/>
      <c r="AC242" s="438"/>
      <c r="AD242" s="438"/>
      <c r="AE242" s="438"/>
      <c r="AF242" s="438"/>
      <c r="AG242" s="438"/>
      <c r="AH242" s="434" t="s">
        <v>2194</v>
      </c>
      <c r="AI242" s="435"/>
      <c r="AJ242" s="435"/>
      <c r="AK242" s="436"/>
      <c r="AL242" s="324"/>
      <c r="AM242" s="297"/>
    </row>
    <row r="243" spans="1:39" ht="15" customHeight="1">
      <c r="A243" s="180"/>
      <c r="B243" s="437" t="s">
        <v>2193</v>
      </c>
      <c r="C243" s="438"/>
      <c r="D243" s="438"/>
      <c r="E243" s="438"/>
      <c r="F243" s="438"/>
      <c r="G243" s="438"/>
      <c r="H243" s="438"/>
      <c r="I243" s="438"/>
      <c r="J243" s="438"/>
      <c r="K243" s="438"/>
      <c r="L243" s="438"/>
      <c r="M243" s="438"/>
      <c r="N243" s="438"/>
      <c r="O243" s="438"/>
      <c r="P243" s="438"/>
      <c r="Q243" s="438"/>
      <c r="R243" s="438"/>
      <c r="S243" s="438"/>
      <c r="T243" s="438"/>
      <c r="U243" s="438"/>
      <c r="V243" s="438"/>
      <c r="W243" s="438"/>
      <c r="X243" s="438"/>
      <c r="Y243" s="438"/>
      <c r="Z243" s="438"/>
      <c r="AA243" s="438"/>
      <c r="AB243" s="438"/>
      <c r="AC243" s="438"/>
      <c r="AD243" s="438"/>
      <c r="AE243" s="438"/>
      <c r="AF243" s="438"/>
      <c r="AG243" s="438"/>
      <c r="AH243" s="434" t="s">
        <v>2195</v>
      </c>
      <c r="AI243" s="435"/>
      <c r="AJ243" s="435"/>
      <c r="AK243" s="436"/>
      <c r="AL243" s="324"/>
      <c r="AM243" s="297"/>
    </row>
    <row r="244" spans="1:39" ht="15" customHeight="1">
      <c r="A244" s="180"/>
      <c r="B244" s="437" t="s">
        <v>2135</v>
      </c>
      <c r="C244" s="438"/>
      <c r="D244" s="438"/>
      <c r="E244" s="438"/>
      <c r="F244" s="438"/>
      <c r="G244" s="438"/>
      <c r="H244" s="438"/>
      <c r="I244" s="438"/>
      <c r="J244" s="438"/>
      <c r="K244" s="438"/>
      <c r="L244" s="438"/>
      <c r="M244" s="438"/>
      <c r="N244" s="438"/>
      <c r="O244" s="438"/>
      <c r="P244" s="438"/>
      <c r="Q244" s="438"/>
      <c r="R244" s="438"/>
      <c r="S244" s="438"/>
      <c r="T244" s="438"/>
      <c r="U244" s="438"/>
      <c r="V244" s="438"/>
      <c r="W244" s="438"/>
      <c r="X244" s="438"/>
      <c r="Y244" s="438"/>
      <c r="Z244" s="438"/>
      <c r="AA244" s="438"/>
      <c r="AB244" s="438"/>
      <c r="AC244" s="438"/>
      <c r="AD244" s="438"/>
      <c r="AE244" s="438"/>
      <c r="AF244" s="438"/>
      <c r="AG244" s="438"/>
      <c r="AH244" s="434" t="s">
        <v>2196</v>
      </c>
      <c r="AI244" s="435"/>
      <c r="AJ244" s="435"/>
      <c r="AK244" s="436"/>
      <c r="AL244" s="324"/>
      <c r="AM244" s="297"/>
    </row>
    <row r="245" spans="1:39" ht="15" customHeight="1">
      <c r="A245" s="180"/>
      <c r="B245" s="437" t="s">
        <v>2136</v>
      </c>
      <c r="C245" s="438"/>
      <c r="D245" s="438"/>
      <c r="E245" s="438"/>
      <c r="F245" s="438"/>
      <c r="G245" s="438"/>
      <c r="H245" s="438"/>
      <c r="I245" s="438"/>
      <c r="J245" s="438"/>
      <c r="K245" s="438"/>
      <c r="L245" s="438"/>
      <c r="M245" s="438"/>
      <c r="N245" s="438"/>
      <c r="O245" s="438"/>
      <c r="P245" s="438"/>
      <c r="Q245" s="438"/>
      <c r="R245" s="438"/>
      <c r="S245" s="438"/>
      <c r="T245" s="438"/>
      <c r="U245" s="438"/>
      <c r="V245" s="438"/>
      <c r="W245" s="438"/>
      <c r="X245" s="438"/>
      <c r="Y245" s="438"/>
      <c r="Z245" s="438"/>
      <c r="AA245" s="438"/>
      <c r="AB245" s="438"/>
      <c r="AC245" s="438"/>
      <c r="AD245" s="438"/>
      <c r="AE245" s="438"/>
      <c r="AF245" s="438"/>
      <c r="AG245" s="438"/>
      <c r="AH245" s="434" t="s">
        <v>2197</v>
      </c>
      <c r="AI245" s="435"/>
      <c r="AJ245" s="435"/>
      <c r="AK245" s="436"/>
      <c r="AL245" s="324"/>
      <c r="AM245" s="297"/>
    </row>
    <row r="246" spans="1:39" ht="15" customHeight="1">
      <c r="A246" s="180"/>
      <c r="B246" s="437" t="s">
        <v>2137</v>
      </c>
      <c r="C246" s="438"/>
      <c r="D246" s="438"/>
      <c r="E246" s="438"/>
      <c r="F246" s="438"/>
      <c r="G246" s="438"/>
      <c r="H246" s="438"/>
      <c r="I246" s="438"/>
      <c r="J246" s="438"/>
      <c r="K246" s="438"/>
      <c r="L246" s="438"/>
      <c r="M246" s="438"/>
      <c r="N246" s="438"/>
      <c r="O246" s="438"/>
      <c r="P246" s="438"/>
      <c r="Q246" s="438"/>
      <c r="R246" s="438"/>
      <c r="S246" s="438"/>
      <c r="T246" s="438"/>
      <c r="U246" s="438"/>
      <c r="V246" s="438"/>
      <c r="W246" s="438"/>
      <c r="X246" s="438"/>
      <c r="Y246" s="438"/>
      <c r="Z246" s="438"/>
      <c r="AA246" s="438"/>
      <c r="AB246" s="438"/>
      <c r="AC246" s="438"/>
      <c r="AD246" s="438"/>
      <c r="AE246" s="438"/>
      <c r="AF246" s="438"/>
      <c r="AG246" s="438"/>
      <c r="AH246" s="434" t="s">
        <v>2198</v>
      </c>
      <c r="AI246" s="435"/>
      <c r="AJ246" s="435"/>
      <c r="AK246" s="436"/>
      <c r="AL246" s="324"/>
      <c r="AM246" s="297"/>
    </row>
    <row r="247" spans="1:39" ht="15" customHeight="1">
      <c r="A247" s="180"/>
      <c r="B247" s="437" t="s">
        <v>2302</v>
      </c>
      <c r="C247" s="438"/>
      <c r="D247" s="438"/>
      <c r="E247" s="438"/>
      <c r="F247" s="438"/>
      <c r="G247" s="438"/>
      <c r="H247" s="438"/>
      <c r="I247" s="438"/>
      <c r="J247" s="438"/>
      <c r="K247" s="438"/>
      <c r="L247" s="438"/>
      <c r="M247" s="438"/>
      <c r="N247" s="438"/>
      <c r="O247" s="438"/>
      <c r="P247" s="438"/>
      <c r="Q247" s="438"/>
      <c r="R247" s="438"/>
      <c r="S247" s="438"/>
      <c r="T247" s="438"/>
      <c r="U247" s="438"/>
      <c r="V247" s="438"/>
      <c r="W247" s="438"/>
      <c r="X247" s="438"/>
      <c r="Y247" s="438"/>
      <c r="Z247" s="438"/>
      <c r="AA247" s="438"/>
      <c r="AB247" s="438"/>
      <c r="AC247" s="438"/>
      <c r="AD247" s="438"/>
      <c r="AE247" s="438"/>
      <c r="AF247" s="438"/>
      <c r="AG247" s="438"/>
      <c r="AH247" s="434" t="s">
        <v>2199</v>
      </c>
      <c r="AI247" s="435"/>
      <c r="AJ247" s="435"/>
      <c r="AK247" s="436"/>
      <c r="AL247" s="324"/>
      <c r="AM247" s="297"/>
    </row>
    <row r="248" spans="1:39" ht="15" customHeight="1">
      <c r="A248" s="180"/>
      <c r="B248" s="437" t="s">
        <v>2303</v>
      </c>
      <c r="C248" s="438"/>
      <c r="D248" s="438"/>
      <c r="E248" s="438"/>
      <c r="F248" s="438"/>
      <c r="G248" s="438"/>
      <c r="H248" s="438"/>
      <c r="I248" s="438"/>
      <c r="J248" s="438"/>
      <c r="K248" s="438"/>
      <c r="L248" s="438"/>
      <c r="M248" s="438"/>
      <c r="N248" s="438"/>
      <c r="O248" s="438"/>
      <c r="P248" s="438"/>
      <c r="Q248" s="438"/>
      <c r="R248" s="438"/>
      <c r="S248" s="438"/>
      <c r="T248" s="438"/>
      <c r="U248" s="438"/>
      <c r="V248" s="438"/>
      <c r="W248" s="438"/>
      <c r="X248" s="438"/>
      <c r="Y248" s="438"/>
      <c r="Z248" s="438"/>
      <c r="AA248" s="438"/>
      <c r="AB248" s="438"/>
      <c r="AC248" s="438"/>
      <c r="AD248" s="438"/>
      <c r="AE248" s="438"/>
      <c r="AF248" s="438"/>
      <c r="AG248" s="438"/>
      <c r="AH248" s="434" t="s">
        <v>2203</v>
      </c>
      <c r="AI248" s="435"/>
      <c r="AJ248" s="435"/>
      <c r="AK248" s="436"/>
      <c r="AL248" s="324"/>
      <c r="AM248" s="297"/>
    </row>
    <row r="249" spans="1:39" ht="27.6" customHeight="1">
      <c r="A249" s="180"/>
      <c r="B249" s="437" t="s">
        <v>2304</v>
      </c>
      <c r="C249" s="438"/>
      <c r="D249" s="438"/>
      <c r="E249" s="438"/>
      <c r="F249" s="438"/>
      <c r="G249" s="438"/>
      <c r="H249" s="438"/>
      <c r="I249" s="438"/>
      <c r="J249" s="438"/>
      <c r="K249" s="438"/>
      <c r="L249" s="438"/>
      <c r="M249" s="438"/>
      <c r="N249" s="438"/>
      <c r="O249" s="438"/>
      <c r="P249" s="438"/>
      <c r="Q249" s="438"/>
      <c r="R249" s="438"/>
      <c r="S249" s="438"/>
      <c r="T249" s="438"/>
      <c r="U249" s="438"/>
      <c r="V249" s="438"/>
      <c r="W249" s="438"/>
      <c r="X249" s="438"/>
      <c r="Y249" s="438"/>
      <c r="Z249" s="438"/>
      <c r="AA249" s="438"/>
      <c r="AB249" s="438"/>
      <c r="AC249" s="438"/>
      <c r="AD249" s="438"/>
      <c r="AE249" s="438"/>
      <c r="AF249" s="438"/>
      <c r="AG249" s="438"/>
      <c r="AH249" s="440" t="s">
        <v>2202</v>
      </c>
      <c r="AI249" s="441"/>
      <c r="AJ249" s="441"/>
      <c r="AK249" s="442"/>
      <c r="AL249" s="325"/>
      <c r="AM249" s="297"/>
    </row>
    <row r="250" spans="1:39" ht="15" customHeight="1">
      <c r="A250" s="180"/>
      <c r="B250" s="437" t="s">
        <v>2305</v>
      </c>
      <c r="C250" s="438"/>
      <c r="D250" s="438"/>
      <c r="E250" s="438"/>
      <c r="F250" s="438"/>
      <c r="G250" s="438"/>
      <c r="H250" s="438"/>
      <c r="I250" s="438"/>
      <c r="J250" s="438"/>
      <c r="K250" s="438"/>
      <c r="L250" s="438"/>
      <c r="M250" s="438"/>
      <c r="N250" s="438"/>
      <c r="O250" s="438"/>
      <c r="P250" s="438"/>
      <c r="Q250" s="438"/>
      <c r="R250" s="438"/>
      <c r="S250" s="438"/>
      <c r="T250" s="438"/>
      <c r="U250" s="438"/>
      <c r="V250" s="438"/>
      <c r="W250" s="438"/>
      <c r="X250" s="438"/>
      <c r="Y250" s="438"/>
      <c r="Z250" s="438"/>
      <c r="AA250" s="438"/>
      <c r="AB250" s="438"/>
      <c r="AC250" s="438"/>
      <c r="AD250" s="438"/>
      <c r="AE250" s="438"/>
      <c r="AF250" s="438"/>
      <c r="AG250" s="438"/>
      <c r="AH250" s="440" t="s">
        <v>2201</v>
      </c>
      <c r="AI250" s="441"/>
      <c r="AJ250" s="441"/>
      <c r="AK250" s="442"/>
      <c r="AL250" s="325"/>
      <c r="AM250" s="297"/>
    </row>
    <row r="251" spans="1:39" ht="15" customHeight="1">
      <c r="A251" s="180"/>
      <c r="B251" s="437" t="s">
        <v>2138</v>
      </c>
      <c r="C251" s="438"/>
      <c r="D251" s="438"/>
      <c r="E251" s="438"/>
      <c r="F251" s="438"/>
      <c r="G251" s="438"/>
      <c r="H251" s="438"/>
      <c r="I251" s="438"/>
      <c r="J251" s="438"/>
      <c r="K251" s="438"/>
      <c r="L251" s="438"/>
      <c r="M251" s="438"/>
      <c r="N251" s="438"/>
      <c r="O251" s="438"/>
      <c r="P251" s="438"/>
      <c r="Q251" s="438"/>
      <c r="R251" s="438"/>
      <c r="S251" s="438"/>
      <c r="T251" s="438"/>
      <c r="U251" s="438"/>
      <c r="V251" s="438"/>
      <c r="W251" s="438"/>
      <c r="X251" s="438"/>
      <c r="Y251" s="438"/>
      <c r="Z251" s="438"/>
      <c r="AA251" s="438"/>
      <c r="AB251" s="438"/>
      <c r="AC251" s="438"/>
      <c r="AD251" s="438"/>
      <c r="AE251" s="438"/>
      <c r="AF251" s="438"/>
      <c r="AG251" s="438"/>
      <c r="AH251" s="434" t="s">
        <v>2204</v>
      </c>
      <c r="AI251" s="435"/>
      <c r="AJ251" s="435"/>
      <c r="AK251" s="436"/>
      <c r="AL251" s="324"/>
      <c r="AM251" s="297"/>
    </row>
    <row r="252" spans="1:39" ht="15" customHeight="1">
      <c r="A252" s="180"/>
      <c r="B252" s="437" t="s">
        <v>2139</v>
      </c>
      <c r="C252" s="438"/>
      <c r="D252" s="438"/>
      <c r="E252" s="438"/>
      <c r="F252" s="438"/>
      <c r="G252" s="438"/>
      <c r="H252" s="438"/>
      <c r="I252" s="438"/>
      <c r="J252" s="438"/>
      <c r="K252" s="438"/>
      <c r="L252" s="438"/>
      <c r="M252" s="438"/>
      <c r="N252" s="438"/>
      <c r="O252" s="438"/>
      <c r="P252" s="438"/>
      <c r="Q252" s="438"/>
      <c r="R252" s="438"/>
      <c r="S252" s="438"/>
      <c r="T252" s="438"/>
      <c r="U252" s="438"/>
      <c r="V252" s="438"/>
      <c r="W252" s="438"/>
      <c r="X252" s="438"/>
      <c r="Y252" s="438"/>
      <c r="Z252" s="438"/>
      <c r="AA252" s="438"/>
      <c r="AB252" s="438"/>
      <c r="AC252" s="438"/>
      <c r="AD252" s="438"/>
      <c r="AE252" s="438"/>
      <c r="AF252" s="438"/>
      <c r="AG252" s="438"/>
      <c r="AH252" s="434" t="s">
        <v>2205</v>
      </c>
      <c r="AI252" s="435"/>
      <c r="AJ252" s="435"/>
      <c r="AK252" s="436"/>
      <c r="AL252" s="324"/>
      <c r="AM252" s="297"/>
    </row>
    <row r="253" spans="1:39" ht="15" customHeight="1">
      <c r="A253" s="180"/>
      <c r="B253" s="437" t="s">
        <v>2206</v>
      </c>
      <c r="C253" s="438"/>
      <c r="D253" s="438"/>
      <c r="E253" s="438"/>
      <c r="F253" s="438"/>
      <c r="G253" s="438"/>
      <c r="H253" s="438"/>
      <c r="I253" s="438"/>
      <c r="J253" s="438"/>
      <c r="K253" s="438"/>
      <c r="L253" s="438"/>
      <c r="M253" s="438"/>
      <c r="N253" s="438"/>
      <c r="O253" s="438"/>
      <c r="P253" s="438"/>
      <c r="Q253" s="438"/>
      <c r="R253" s="438"/>
      <c r="S253" s="438"/>
      <c r="T253" s="438"/>
      <c r="U253" s="438"/>
      <c r="V253" s="438"/>
      <c r="W253" s="438"/>
      <c r="X253" s="438"/>
      <c r="Y253" s="438"/>
      <c r="Z253" s="438"/>
      <c r="AA253" s="438"/>
      <c r="AB253" s="438"/>
      <c r="AC253" s="438"/>
      <c r="AD253" s="438"/>
      <c r="AE253" s="438"/>
      <c r="AF253" s="438"/>
      <c r="AG253" s="438"/>
      <c r="AH253" s="434" t="s">
        <v>2207</v>
      </c>
      <c r="AI253" s="435"/>
      <c r="AJ253" s="435"/>
      <c r="AK253" s="436"/>
      <c r="AL253" s="324"/>
      <c r="AM253" s="297"/>
    </row>
    <row r="254" spans="1:39" ht="15" customHeight="1">
      <c r="A254" s="180"/>
      <c r="B254" s="437" t="s">
        <v>2140</v>
      </c>
      <c r="C254" s="438"/>
      <c r="D254" s="438"/>
      <c r="E254" s="438"/>
      <c r="F254" s="438"/>
      <c r="G254" s="438"/>
      <c r="H254" s="438"/>
      <c r="I254" s="438"/>
      <c r="J254" s="438"/>
      <c r="K254" s="438"/>
      <c r="L254" s="438"/>
      <c r="M254" s="438"/>
      <c r="N254" s="438"/>
      <c r="O254" s="438"/>
      <c r="P254" s="438"/>
      <c r="Q254" s="438"/>
      <c r="R254" s="438"/>
      <c r="S254" s="438"/>
      <c r="T254" s="438"/>
      <c r="U254" s="438"/>
      <c r="V254" s="438"/>
      <c r="W254" s="438"/>
      <c r="X254" s="438"/>
      <c r="Y254" s="438"/>
      <c r="Z254" s="438"/>
      <c r="AA254" s="438"/>
      <c r="AB254" s="438"/>
      <c r="AC254" s="438"/>
      <c r="AD254" s="438"/>
      <c r="AE254" s="438"/>
      <c r="AF254" s="438"/>
      <c r="AG254" s="439"/>
      <c r="AH254" s="434" t="s">
        <v>2208</v>
      </c>
      <c r="AI254" s="435"/>
      <c r="AJ254" s="435"/>
      <c r="AK254" s="436"/>
      <c r="AL254" s="324"/>
      <c r="AM254" s="297"/>
    </row>
    <row r="255" spans="1:39" ht="15" customHeight="1">
      <c r="A255" s="180"/>
      <c r="B255" s="437" t="s">
        <v>2141</v>
      </c>
      <c r="C255" s="438"/>
      <c r="D255" s="438"/>
      <c r="E255" s="438"/>
      <c r="F255" s="438"/>
      <c r="G255" s="438"/>
      <c r="H255" s="438"/>
      <c r="I255" s="438"/>
      <c r="J255" s="438"/>
      <c r="K255" s="438"/>
      <c r="L255" s="438"/>
      <c r="M255" s="438"/>
      <c r="N255" s="438"/>
      <c r="O255" s="438"/>
      <c r="P255" s="438"/>
      <c r="Q255" s="438"/>
      <c r="R255" s="438"/>
      <c r="S255" s="438"/>
      <c r="T255" s="438"/>
      <c r="U255" s="438"/>
      <c r="V255" s="438"/>
      <c r="W255" s="438"/>
      <c r="X255" s="438"/>
      <c r="Y255" s="438"/>
      <c r="Z255" s="438"/>
      <c r="AA255" s="438"/>
      <c r="AB255" s="438"/>
      <c r="AC255" s="438"/>
      <c r="AD255" s="438"/>
      <c r="AE255" s="438"/>
      <c r="AF255" s="438"/>
      <c r="AG255" s="439"/>
      <c r="AH255" s="434" t="s">
        <v>2209</v>
      </c>
      <c r="AI255" s="435"/>
      <c r="AJ255" s="435"/>
      <c r="AK255" s="436"/>
      <c r="AL255" s="324"/>
      <c r="AM255" s="297"/>
    </row>
    <row r="256" spans="1:39" ht="15" customHeight="1">
      <c r="A256" s="180"/>
      <c r="B256" s="437" t="s">
        <v>2142</v>
      </c>
      <c r="C256" s="438"/>
      <c r="D256" s="438"/>
      <c r="E256" s="438"/>
      <c r="F256" s="438"/>
      <c r="G256" s="438"/>
      <c r="H256" s="438"/>
      <c r="I256" s="438"/>
      <c r="J256" s="438"/>
      <c r="K256" s="438"/>
      <c r="L256" s="438"/>
      <c r="M256" s="438"/>
      <c r="N256" s="438"/>
      <c r="O256" s="438"/>
      <c r="P256" s="438"/>
      <c r="Q256" s="438"/>
      <c r="R256" s="438"/>
      <c r="S256" s="438"/>
      <c r="T256" s="438"/>
      <c r="U256" s="438"/>
      <c r="V256" s="438"/>
      <c r="W256" s="438"/>
      <c r="X256" s="438"/>
      <c r="Y256" s="438"/>
      <c r="Z256" s="438"/>
      <c r="AA256" s="438"/>
      <c r="AB256" s="438"/>
      <c r="AC256" s="438"/>
      <c r="AD256" s="438"/>
      <c r="AE256" s="438"/>
      <c r="AF256" s="438"/>
      <c r="AG256" s="439"/>
      <c r="AH256" s="434" t="s">
        <v>2210</v>
      </c>
      <c r="AI256" s="435"/>
      <c r="AJ256" s="435"/>
      <c r="AK256" s="436"/>
      <c r="AL256" s="324"/>
      <c r="AM256" s="297"/>
    </row>
    <row r="257" spans="1:39" ht="15" customHeight="1">
      <c r="A257" s="180"/>
      <c r="B257" s="437" t="s">
        <v>2200</v>
      </c>
      <c r="C257" s="438"/>
      <c r="D257" s="438"/>
      <c r="E257" s="438"/>
      <c r="F257" s="438"/>
      <c r="G257" s="438"/>
      <c r="H257" s="438"/>
      <c r="I257" s="438"/>
      <c r="J257" s="438"/>
      <c r="K257" s="438"/>
      <c r="L257" s="438"/>
      <c r="M257" s="438"/>
      <c r="N257" s="438"/>
      <c r="O257" s="438"/>
      <c r="P257" s="438"/>
      <c r="Q257" s="438"/>
      <c r="R257" s="438"/>
      <c r="S257" s="438"/>
      <c r="T257" s="438"/>
      <c r="U257" s="438"/>
      <c r="V257" s="438"/>
      <c r="W257" s="438"/>
      <c r="X257" s="438"/>
      <c r="Y257" s="438"/>
      <c r="Z257" s="438"/>
      <c r="AA257" s="438"/>
      <c r="AB257" s="438"/>
      <c r="AC257" s="438"/>
      <c r="AD257" s="438"/>
      <c r="AE257" s="438"/>
      <c r="AF257" s="438"/>
      <c r="AG257" s="439"/>
      <c r="AH257" s="440" t="s">
        <v>2211</v>
      </c>
      <c r="AI257" s="441"/>
      <c r="AJ257" s="441"/>
      <c r="AK257" s="442"/>
      <c r="AL257" s="325"/>
      <c r="AM257" s="297"/>
    </row>
    <row r="258" spans="1:39" ht="15" customHeight="1">
      <c r="A258" s="180"/>
      <c r="B258" s="437" t="s">
        <v>2143</v>
      </c>
      <c r="C258" s="438"/>
      <c r="D258" s="438"/>
      <c r="E258" s="438"/>
      <c r="F258" s="438"/>
      <c r="G258" s="438"/>
      <c r="H258" s="438"/>
      <c r="I258" s="438"/>
      <c r="J258" s="438"/>
      <c r="K258" s="438"/>
      <c r="L258" s="438"/>
      <c r="M258" s="438"/>
      <c r="N258" s="438"/>
      <c r="O258" s="438"/>
      <c r="P258" s="438"/>
      <c r="Q258" s="438"/>
      <c r="R258" s="438"/>
      <c r="S258" s="438"/>
      <c r="T258" s="438"/>
      <c r="U258" s="438"/>
      <c r="V258" s="438"/>
      <c r="W258" s="438"/>
      <c r="X258" s="438"/>
      <c r="Y258" s="438"/>
      <c r="Z258" s="438"/>
      <c r="AA258" s="438"/>
      <c r="AB258" s="438"/>
      <c r="AC258" s="438"/>
      <c r="AD258" s="438"/>
      <c r="AE258" s="438"/>
      <c r="AF258" s="438"/>
      <c r="AG258" s="439"/>
      <c r="AH258" s="440" t="s">
        <v>2212</v>
      </c>
      <c r="AI258" s="441"/>
      <c r="AJ258" s="441"/>
      <c r="AK258" s="442"/>
      <c r="AL258" s="325"/>
      <c r="AM258" s="297"/>
    </row>
    <row r="259" spans="1:39" ht="15" customHeight="1">
      <c r="A259" s="180"/>
      <c r="B259" s="437" t="s">
        <v>2144</v>
      </c>
      <c r="C259" s="438"/>
      <c r="D259" s="438"/>
      <c r="E259" s="438"/>
      <c r="F259" s="438"/>
      <c r="G259" s="438"/>
      <c r="H259" s="438"/>
      <c r="I259" s="438"/>
      <c r="J259" s="438"/>
      <c r="K259" s="438"/>
      <c r="L259" s="438"/>
      <c r="M259" s="438"/>
      <c r="N259" s="438"/>
      <c r="O259" s="438"/>
      <c r="P259" s="438"/>
      <c r="Q259" s="438"/>
      <c r="R259" s="438"/>
      <c r="S259" s="438"/>
      <c r="T259" s="438"/>
      <c r="U259" s="438"/>
      <c r="V259" s="438"/>
      <c r="W259" s="438"/>
      <c r="X259" s="438"/>
      <c r="Y259" s="438"/>
      <c r="Z259" s="438"/>
      <c r="AA259" s="438"/>
      <c r="AB259" s="438"/>
      <c r="AC259" s="438"/>
      <c r="AD259" s="438"/>
      <c r="AE259" s="438"/>
      <c r="AF259" s="438"/>
      <c r="AG259" s="439"/>
      <c r="AH259" s="440" t="s">
        <v>2213</v>
      </c>
      <c r="AI259" s="441"/>
      <c r="AJ259" s="441"/>
      <c r="AK259" s="442"/>
      <c r="AL259" s="325"/>
      <c r="AM259" s="297"/>
    </row>
    <row r="260" spans="1:39" ht="15" customHeight="1">
      <c r="A260" s="180"/>
      <c r="B260" s="437" t="s">
        <v>2215</v>
      </c>
      <c r="C260" s="438"/>
      <c r="D260" s="438"/>
      <c r="E260" s="438"/>
      <c r="F260" s="438"/>
      <c r="G260" s="438"/>
      <c r="H260" s="438"/>
      <c r="I260" s="438"/>
      <c r="J260" s="438"/>
      <c r="K260" s="438"/>
      <c r="L260" s="438"/>
      <c r="M260" s="438"/>
      <c r="N260" s="438"/>
      <c r="O260" s="438"/>
      <c r="P260" s="438"/>
      <c r="Q260" s="438"/>
      <c r="R260" s="438"/>
      <c r="S260" s="438"/>
      <c r="T260" s="438"/>
      <c r="U260" s="438"/>
      <c r="V260" s="438"/>
      <c r="W260" s="438"/>
      <c r="X260" s="438"/>
      <c r="Y260" s="438"/>
      <c r="Z260" s="438"/>
      <c r="AA260" s="438"/>
      <c r="AB260" s="438"/>
      <c r="AC260" s="438"/>
      <c r="AD260" s="438"/>
      <c r="AE260" s="438"/>
      <c r="AF260" s="438"/>
      <c r="AG260" s="439"/>
      <c r="AH260" s="440" t="s">
        <v>2214</v>
      </c>
      <c r="AI260" s="441"/>
      <c r="AJ260" s="441"/>
      <c r="AK260" s="442"/>
      <c r="AL260" s="325"/>
      <c r="AM260" s="297"/>
    </row>
    <row r="261" spans="1:39" ht="15" customHeight="1">
      <c r="A261" s="180"/>
      <c r="B261" s="437" t="s">
        <v>2145</v>
      </c>
      <c r="C261" s="438"/>
      <c r="D261" s="438"/>
      <c r="E261" s="438"/>
      <c r="F261" s="438"/>
      <c r="G261" s="438"/>
      <c r="H261" s="438"/>
      <c r="I261" s="438"/>
      <c r="J261" s="438"/>
      <c r="K261" s="438"/>
      <c r="L261" s="438"/>
      <c r="M261" s="438"/>
      <c r="N261" s="438"/>
      <c r="O261" s="438"/>
      <c r="P261" s="438"/>
      <c r="Q261" s="438"/>
      <c r="R261" s="438"/>
      <c r="S261" s="438"/>
      <c r="T261" s="438"/>
      <c r="U261" s="438"/>
      <c r="V261" s="438"/>
      <c r="W261" s="438"/>
      <c r="X261" s="438"/>
      <c r="Y261" s="438"/>
      <c r="Z261" s="438"/>
      <c r="AA261" s="438"/>
      <c r="AB261" s="438"/>
      <c r="AC261" s="438"/>
      <c r="AD261" s="438"/>
      <c r="AE261" s="438"/>
      <c r="AF261" s="438"/>
      <c r="AG261" s="439"/>
      <c r="AH261" s="440" t="s">
        <v>2216</v>
      </c>
      <c r="AI261" s="441"/>
      <c r="AJ261" s="441"/>
      <c r="AK261" s="442"/>
      <c r="AL261" s="325"/>
      <c r="AM261" s="297"/>
    </row>
    <row r="262" spans="1:39" ht="15" customHeight="1">
      <c r="A262" s="180"/>
      <c r="B262" s="437" t="s">
        <v>2146</v>
      </c>
      <c r="C262" s="438"/>
      <c r="D262" s="438"/>
      <c r="E262" s="438"/>
      <c r="F262" s="438"/>
      <c r="G262" s="438"/>
      <c r="H262" s="438"/>
      <c r="I262" s="438"/>
      <c r="J262" s="438"/>
      <c r="K262" s="438"/>
      <c r="L262" s="438"/>
      <c r="M262" s="438"/>
      <c r="N262" s="438"/>
      <c r="O262" s="438"/>
      <c r="P262" s="438"/>
      <c r="Q262" s="438"/>
      <c r="R262" s="438"/>
      <c r="S262" s="438"/>
      <c r="T262" s="438"/>
      <c r="U262" s="438"/>
      <c r="V262" s="438"/>
      <c r="W262" s="438"/>
      <c r="X262" s="438"/>
      <c r="Y262" s="438"/>
      <c r="Z262" s="438"/>
      <c r="AA262" s="438"/>
      <c r="AB262" s="438"/>
      <c r="AC262" s="438"/>
      <c r="AD262" s="438"/>
      <c r="AE262" s="438"/>
      <c r="AF262" s="438"/>
      <c r="AG262" s="439"/>
      <c r="AH262" s="440" t="s">
        <v>2217</v>
      </c>
      <c r="AI262" s="441"/>
      <c r="AJ262" s="441"/>
      <c r="AK262" s="442"/>
      <c r="AL262" s="325"/>
      <c r="AM262" s="297"/>
    </row>
    <row r="263" spans="1:39" ht="15" customHeight="1">
      <c r="A263" s="180"/>
      <c r="B263" s="437" t="s">
        <v>2147</v>
      </c>
      <c r="C263" s="438"/>
      <c r="D263" s="438"/>
      <c r="E263" s="438"/>
      <c r="F263" s="438"/>
      <c r="G263" s="438"/>
      <c r="H263" s="438"/>
      <c r="I263" s="438"/>
      <c r="J263" s="438"/>
      <c r="K263" s="438"/>
      <c r="L263" s="438"/>
      <c r="M263" s="438"/>
      <c r="N263" s="438"/>
      <c r="O263" s="438"/>
      <c r="P263" s="438"/>
      <c r="Q263" s="438"/>
      <c r="R263" s="438"/>
      <c r="S263" s="438"/>
      <c r="T263" s="438"/>
      <c r="U263" s="438"/>
      <c r="V263" s="438"/>
      <c r="W263" s="438"/>
      <c r="X263" s="438"/>
      <c r="Y263" s="438"/>
      <c r="Z263" s="438"/>
      <c r="AA263" s="438"/>
      <c r="AB263" s="438"/>
      <c r="AC263" s="438"/>
      <c r="AD263" s="438"/>
      <c r="AE263" s="438"/>
      <c r="AF263" s="438"/>
      <c r="AG263" s="439"/>
      <c r="AH263" s="440" t="s">
        <v>2218</v>
      </c>
      <c r="AI263" s="441"/>
      <c r="AJ263" s="441"/>
      <c r="AK263" s="442"/>
      <c r="AL263" s="325"/>
      <c r="AM263" s="297"/>
    </row>
    <row r="264" spans="1:39" ht="15" customHeight="1">
      <c r="A264" s="180"/>
      <c r="B264" s="437" t="s">
        <v>2148</v>
      </c>
      <c r="C264" s="438"/>
      <c r="D264" s="438"/>
      <c r="E264" s="438"/>
      <c r="F264" s="438"/>
      <c r="G264" s="438"/>
      <c r="H264" s="438"/>
      <c r="I264" s="438"/>
      <c r="J264" s="438"/>
      <c r="K264" s="438"/>
      <c r="L264" s="438"/>
      <c r="M264" s="438"/>
      <c r="N264" s="438"/>
      <c r="O264" s="438"/>
      <c r="P264" s="438"/>
      <c r="Q264" s="438"/>
      <c r="R264" s="438"/>
      <c r="S264" s="438"/>
      <c r="T264" s="438"/>
      <c r="U264" s="438"/>
      <c r="V264" s="438"/>
      <c r="W264" s="438"/>
      <c r="X264" s="438"/>
      <c r="Y264" s="438"/>
      <c r="Z264" s="438"/>
      <c r="AA264" s="438"/>
      <c r="AB264" s="438"/>
      <c r="AC264" s="438"/>
      <c r="AD264" s="438"/>
      <c r="AE264" s="438"/>
      <c r="AF264" s="438"/>
      <c r="AG264" s="439"/>
      <c r="AH264" s="440" t="s">
        <v>2219</v>
      </c>
      <c r="AI264" s="441"/>
      <c r="AJ264" s="441"/>
      <c r="AK264" s="442"/>
      <c r="AL264" s="325"/>
      <c r="AM264" s="297"/>
    </row>
    <row r="265" spans="1:39" ht="15" customHeight="1">
      <c r="A265" s="180"/>
      <c r="B265" s="437" t="s">
        <v>2149</v>
      </c>
      <c r="C265" s="438"/>
      <c r="D265" s="438"/>
      <c r="E265" s="438"/>
      <c r="F265" s="438"/>
      <c r="G265" s="438"/>
      <c r="H265" s="438"/>
      <c r="I265" s="438"/>
      <c r="J265" s="438"/>
      <c r="K265" s="438"/>
      <c r="L265" s="438"/>
      <c r="M265" s="438"/>
      <c r="N265" s="438"/>
      <c r="O265" s="438"/>
      <c r="P265" s="438"/>
      <c r="Q265" s="438"/>
      <c r="R265" s="438"/>
      <c r="S265" s="438"/>
      <c r="T265" s="438"/>
      <c r="U265" s="438"/>
      <c r="V265" s="438"/>
      <c r="W265" s="438"/>
      <c r="X265" s="438"/>
      <c r="Y265" s="438"/>
      <c r="Z265" s="438"/>
      <c r="AA265" s="438"/>
      <c r="AB265" s="438"/>
      <c r="AC265" s="438"/>
      <c r="AD265" s="438"/>
      <c r="AE265" s="438"/>
      <c r="AF265" s="438"/>
      <c r="AG265" s="439"/>
      <c r="AH265" s="440" t="s">
        <v>2220</v>
      </c>
      <c r="AI265" s="441"/>
      <c r="AJ265" s="441"/>
      <c r="AK265" s="442"/>
      <c r="AL265" s="325"/>
      <c r="AM265" s="297"/>
    </row>
    <row r="266" spans="1:39" ht="15" customHeight="1">
      <c r="A266" s="180"/>
      <c r="B266" s="437" t="s">
        <v>2150</v>
      </c>
      <c r="C266" s="438"/>
      <c r="D266" s="438"/>
      <c r="E266" s="438"/>
      <c r="F266" s="438"/>
      <c r="G266" s="438"/>
      <c r="H266" s="438"/>
      <c r="I266" s="438"/>
      <c r="J266" s="438"/>
      <c r="K266" s="438"/>
      <c r="L266" s="438"/>
      <c r="M266" s="438"/>
      <c r="N266" s="438"/>
      <c r="O266" s="438"/>
      <c r="P266" s="438"/>
      <c r="Q266" s="438"/>
      <c r="R266" s="438"/>
      <c r="S266" s="438"/>
      <c r="T266" s="438"/>
      <c r="U266" s="438"/>
      <c r="V266" s="438"/>
      <c r="W266" s="438"/>
      <c r="X266" s="438"/>
      <c r="Y266" s="438"/>
      <c r="Z266" s="438"/>
      <c r="AA266" s="438"/>
      <c r="AB266" s="438"/>
      <c r="AC266" s="438"/>
      <c r="AD266" s="438"/>
      <c r="AE266" s="438"/>
      <c r="AF266" s="438"/>
      <c r="AG266" s="439"/>
      <c r="AH266" s="440" t="s">
        <v>2221</v>
      </c>
      <c r="AI266" s="441"/>
      <c r="AJ266" s="441"/>
      <c r="AK266" s="442"/>
      <c r="AL266" s="325"/>
      <c r="AM266" s="297"/>
    </row>
    <row r="267" spans="1:39" ht="30" customHeight="1">
      <c r="A267" s="180"/>
      <c r="B267" s="437" t="s">
        <v>2151</v>
      </c>
      <c r="C267" s="438"/>
      <c r="D267" s="438"/>
      <c r="E267" s="438"/>
      <c r="F267" s="438"/>
      <c r="G267" s="438"/>
      <c r="H267" s="438"/>
      <c r="I267" s="438"/>
      <c r="J267" s="438"/>
      <c r="K267" s="438"/>
      <c r="L267" s="438"/>
      <c r="M267" s="438"/>
      <c r="N267" s="438"/>
      <c r="O267" s="438"/>
      <c r="P267" s="438"/>
      <c r="Q267" s="438"/>
      <c r="R267" s="438"/>
      <c r="S267" s="438"/>
      <c r="T267" s="438"/>
      <c r="U267" s="438"/>
      <c r="V267" s="438"/>
      <c r="W267" s="438"/>
      <c r="X267" s="438"/>
      <c r="Y267" s="438"/>
      <c r="Z267" s="438"/>
      <c r="AA267" s="438"/>
      <c r="AB267" s="438"/>
      <c r="AC267" s="438"/>
      <c r="AD267" s="438"/>
      <c r="AE267" s="438"/>
      <c r="AF267" s="438"/>
      <c r="AG267" s="439"/>
      <c r="AH267" s="440" t="s">
        <v>2222</v>
      </c>
      <c r="AI267" s="441"/>
      <c r="AJ267" s="441"/>
      <c r="AK267" s="442"/>
      <c r="AL267" s="325"/>
      <c r="AM267" s="297"/>
    </row>
    <row r="268" spans="1:39" ht="15" customHeight="1">
      <c r="A268" s="180"/>
      <c r="B268" s="437" t="s">
        <v>2152</v>
      </c>
      <c r="C268" s="438"/>
      <c r="D268" s="438"/>
      <c r="E268" s="438"/>
      <c r="F268" s="438"/>
      <c r="G268" s="438"/>
      <c r="H268" s="438"/>
      <c r="I268" s="438"/>
      <c r="J268" s="438"/>
      <c r="K268" s="438"/>
      <c r="L268" s="438"/>
      <c r="M268" s="438"/>
      <c r="N268" s="438"/>
      <c r="O268" s="438"/>
      <c r="P268" s="438"/>
      <c r="Q268" s="438"/>
      <c r="R268" s="438"/>
      <c r="S268" s="438"/>
      <c r="T268" s="438"/>
      <c r="U268" s="438"/>
      <c r="V268" s="438"/>
      <c r="W268" s="438"/>
      <c r="X268" s="438"/>
      <c r="Y268" s="438"/>
      <c r="Z268" s="438"/>
      <c r="AA268" s="438"/>
      <c r="AB268" s="438"/>
      <c r="AC268" s="438"/>
      <c r="AD268" s="438"/>
      <c r="AE268" s="438"/>
      <c r="AF268" s="438"/>
      <c r="AG268" s="439"/>
      <c r="AH268" s="440" t="s">
        <v>2223</v>
      </c>
      <c r="AI268" s="441"/>
      <c r="AJ268" s="441"/>
      <c r="AK268" s="442"/>
      <c r="AL268" s="325"/>
      <c r="AM268" s="297"/>
    </row>
    <row r="269" spans="1:39" ht="15" customHeight="1">
      <c r="A269" s="180"/>
      <c r="B269" s="437" t="s">
        <v>2153</v>
      </c>
      <c r="C269" s="438"/>
      <c r="D269" s="438"/>
      <c r="E269" s="438"/>
      <c r="F269" s="438"/>
      <c r="G269" s="438"/>
      <c r="H269" s="438"/>
      <c r="I269" s="438"/>
      <c r="J269" s="438"/>
      <c r="K269" s="438"/>
      <c r="L269" s="438"/>
      <c r="M269" s="438"/>
      <c r="N269" s="438"/>
      <c r="O269" s="438"/>
      <c r="P269" s="438"/>
      <c r="Q269" s="438"/>
      <c r="R269" s="438"/>
      <c r="S269" s="438"/>
      <c r="T269" s="438"/>
      <c r="U269" s="438"/>
      <c r="V269" s="438"/>
      <c r="W269" s="438"/>
      <c r="X269" s="438"/>
      <c r="Y269" s="438"/>
      <c r="Z269" s="438"/>
      <c r="AA269" s="438"/>
      <c r="AB269" s="438"/>
      <c r="AC269" s="438"/>
      <c r="AD269" s="438"/>
      <c r="AE269" s="438"/>
      <c r="AF269" s="438"/>
      <c r="AG269" s="439"/>
      <c r="AH269" s="440" t="s">
        <v>2224</v>
      </c>
      <c r="AI269" s="441"/>
      <c r="AJ269" s="441"/>
      <c r="AK269" s="442"/>
      <c r="AL269" s="325"/>
      <c r="AM269" s="297"/>
    </row>
    <row r="270" spans="1:39" ht="15" customHeight="1">
      <c r="A270" s="180"/>
      <c r="B270" s="437" t="s">
        <v>2154</v>
      </c>
      <c r="C270" s="438"/>
      <c r="D270" s="438"/>
      <c r="E270" s="438"/>
      <c r="F270" s="438"/>
      <c r="G270" s="438"/>
      <c r="H270" s="438"/>
      <c r="I270" s="438"/>
      <c r="J270" s="438"/>
      <c r="K270" s="438"/>
      <c r="L270" s="438"/>
      <c r="M270" s="438"/>
      <c r="N270" s="438"/>
      <c r="O270" s="438"/>
      <c r="P270" s="438"/>
      <c r="Q270" s="438"/>
      <c r="R270" s="438"/>
      <c r="S270" s="438"/>
      <c r="T270" s="438"/>
      <c r="U270" s="438"/>
      <c r="V270" s="438"/>
      <c r="W270" s="438"/>
      <c r="X270" s="438"/>
      <c r="Y270" s="438"/>
      <c r="Z270" s="438"/>
      <c r="AA270" s="438"/>
      <c r="AB270" s="438"/>
      <c r="AC270" s="438"/>
      <c r="AD270" s="438"/>
      <c r="AE270" s="438"/>
      <c r="AF270" s="438"/>
      <c r="AG270" s="439"/>
      <c r="AH270" s="440" t="s">
        <v>2225</v>
      </c>
      <c r="AI270" s="441"/>
      <c r="AJ270" s="441"/>
      <c r="AK270" s="442"/>
      <c r="AL270" s="325"/>
      <c r="AM270" s="297"/>
    </row>
    <row r="271" spans="1:39" ht="15" customHeight="1">
      <c r="A271" s="180"/>
      <c r="B271" s="437" t="s">
        <v>2155</v>
      </c>
      <c r="C271" s="438"/>
      <c r="D271" s="438"/>
      <c r="E271" s="438"/>
      <c r="F271" s="438"/>
      <c r="G271" s="438"/>
      <c r="H271" s="438"/>
      <c r="I271" s="438"/>
      <c r="J271" s="438"/>
      <c r="K271" s="438"/>
      <c r="L271" s="438"/>
      <c r="M271" s="438"/>
      <c r="N271" s="438"/>
      <c r="O271" s="438"/>
      <c r="P271" s="438"/>
      <c r="Q271" s="438"/>
      <c r="R271" s="438"/>
      <c r="S271" s="438"/>
      <c r="T271" s="438"/>
      <c r="U271" s="438"/>
      <c r="V271" s="438"/>
      <c r="W271" s="438"/>
      <c r="X271" s="438"/>
      <c r="Y271" s="438"/>
      <c r="Z271" s="438"/>
      <c r="AA271" s="438"/>
      <c r="AB271" s="438"/>
      <c r="AC271" s="438"/>
      <c r="AD271" s="438"/>
      <c r="AE271" s="438"/>
      <c r="AF271" s="438"/>
      <c r="AG271" s="439"/>
      <c r="AH271" s="440" t="s">
        <v>2226</v>
      </c>
      <c r="AI271" s="441"/>
      <c r="AJ271" s="441"/>
      <c r="AK271" s="442"/>
      <c r="AL271" s="325"/>
      <c r="AM271" s="297"/>
    </row>
    <row r="272" spans="1:39" ht="15" customHeight="1">
      <c r="A272" s="180"/>
      <c r="B272" s="437" t="s">
        <v>2156</v>
      </c>
      <c r="C272" s="438"/>
      <c r="D272" s="438"/>
      <c r="E272" s="438"/>
      <c r="F272" s="438"/>
      <c r="G272" s="438"/>
      <c r="H272" s="438"/>
      <c r="I272" s="438"/>
      <c r="J272" s="438"/>
      <c r="K272" s="438"/>
      <c r="L272" s="438"/>
      <c r="M272" s="438"/>
      <c r="N272" s="438"/>
      <c r="O272" s="438"/>
      <c r="P272" s="438"/>
      <c r="Q272" s="438"/>
      <c r="R272" s="438"/>
      <c r="S272" s="438"/>
      <c r="T272" s="438"/>
      <c r="U272" s="438"/>
      <c r="V272" s="438"/>
      <c r="W272" s="438"/>
      <c r="X272" s="438"/>
      <c r="Y272" s="438"/>
      <c r="Z272" s="438"/>
      <c r="AA272" s="438"/>
      <c r="AB272" s="438"/>
      <c r="AC272" s="438"/>
      <c r="AD272" s="438"/>
      <c r="AE272" s="438"/>
      <c r="AF272" s="438"/>
      <c r="AG272" s="439"/>
      <c r="AH272" s="440" t="s">
        <v>2227</v>
      </c>
      <c r="AI272" s="441"/>
      <c r="AJ272" s="441"/>
      <c r="AK272" s="442"/>
      <c r="AL272" s="325"/>
      <c r="AM272" s="297"/>
    </row>
    <row r="273" spans="1:39" ht="45" customHeight="1">
      <c r="A273" s="180"/>
      <c r="B273" s="437" t="s">
        <v>2334</v>
      </c>
      <c r="C273" s="438"/>
      <c r="D273" s="438"/>
      <c r="E273" s="438"/>
      <c r="F273" s="438"/>
      <c r="G273" s="438"/>
      <c r="H273" s="438"/>
      <c r="I273" s="438"/>
      <c r="J273" s="438"/>
      <c r="K273" s="438"/>
      <c r="L273" s="438"/>
      <c r="M273" s="438"/>
      <c r="N273" s="438"/>
      <c r="O273" s="438"/>
      <c r="P273" s="438"/>
      <c r="Q273" s="438"/>
      <c r="R273" s="438"/>
      <c r="S273" s="438"/>
      <c r="T273" s="438"/>
      <c r="U273" s="438"/>
      <c r="V273" s="438"/>
      <c r="W273" s="438"/>
      <c r="X273" s="438"/>
      <c r="Y273" s="438"/>
      <c r="Z273" s="438"/>
      <c r="AA273" s="438"/>
      <c r="AB273" s="438"/>
      <c r="AC273" s="438"/>
      <c r="AD273" s="438"/>
      <c r="AE273" s="438"/>
      <c r="AF273" s="438"/>
      <c r="AG273" s="439"/>
      <c r="AH273" s="440" t="s">
        <v>2228</v>
      </c>
      <c r="AI273" s="441"/>
      <c r="AJ273" s="441"/>
      <c r="AK273" s="442"/>
      <c r="AL273" s="325"/>
      <c r="AM273" s="297"/>
    </row>
    <row r="274" spans="1:39" ht="30" customHeight="1">
      <c r="A274" s="180"/>
      <c r="B274" s="437" t="s">
        <v>2335</v>
      </c>
      <c r="C274" s="438"/>
      <c r="D274" s="438"/>
      <c r="E274" s="438"/>
      <c r="F274" s="438"/>
      <c r="G274" s="438"/>
      <c r="H274" s="438"/>
      <c r="I274" s="438"/>
      <c r="J274" s="438"/>
      <c r="K274" s="438"/>
      <c r="L274" s="438"/>
      <c r="M274" s="438"/>
      <c r="N274" s="438"/>
      <c r="O274" s="438"/>
      <c r="P274" s="438"/>
      <c r="Q274" s="438"/>
      <c r="R274" s="438"/>
      <c r="S274" s="438"/>
      <c r="T274" s="438"/>
      <c r="U274" s="438"/>
      <c r="V274" s="438"/>
      <c r="W274" s="438"/>
      <c r="X274" s="438"/>
      <c r="Y274" s="438"/>
      <c r="Z274" s="438"/>
      <c r="AA274" s="438"/>
      <c r="AB274" s="438"/>
      <c r="AC274" s="438"/>
      <c r="AD274" s="438"/>
      <c r="AE274" s="438"/>
      <c r="AF274" s="438"/>
      <c r="AG274" s="439"/>
      <c r="AH274" s="440" t="s">
        <v>2229</v>
      </c>
      <c r="AI274" s="441"/>
      <c r="AJ274" s="441"/>
      <c r="AK274" s="442"/>
      <c r="AL274" s="325"/>
      <c r="AM274" s="297"/>
    </row>
    <row r="275" spans="1:39" ht="15" customHeight="1">
      <c r="A275" s="180"/>
      <c r="B275" s="437" t="s">
        <v>2157</v>
      </c>
      <c r="C275" s="438"/>
      <c r="D275" s="438"/>
      <c r="E275" s="438"/>
      <c r="F275" s="438"/>
      <c r="G275" s="438"/>
      <c r="H275" s="438"/>
      <c r="I275" s="438"/>
      <c r="J275" s="438"/>
      <c r="K275" s="438"/>
      <c r="L275" s="438"/>
      <c r="M275" s="438"/>
      <c r="N275" s="438"/>
      <c r="O275" s="438"/>
      <c r="P275" s="438"/>
      <c r="Q275" s="438"/>
      <c r="R275" s="438"/>
      <c r="S275" s="438"/>
      <c r="T275" s="438"/>
      <c r="U275" s="438"/>
      <c r="V275" s="438"/>
      <c r="W275" s="438"/>
      <c r="X275" s="438"/>
      <c r="Y275" s="438"/>
      <c r="Z275" s="438"/>
      <c r="AA275" s="438"/>
      <c r="AB275" s="438"/>
      <c r="AC275" s="438"/>
      <c r="AD275" s="438"/>
      <c r="AE275" s="438"/>
      <c r="AF275" s="438"/>
      <c r="AG275" s="439"/>
      <c r="AH275" s="440" t="s">
        <v>2230</v>
      </c>
      <c r="AI275" s="441"/>
      <c r="AJ275" s="441"/>
      <c r="AK275" s="442"/>
      <c r="AL275" s="325"/>
      <c r="AM275" s="297"/>
    </row>
    <row r="276" spans="1:39" ht="120" customHeight="1">
      <c r="A276" s="180"/>
      <c r="B276" s="437" t="s">
        <v>2333</v>
      </c>
      <c r="C276" s="438"/>
      <c r="D276" s="438"/>
      <c r="E276" s="438"/>
      <c r="F276" s="438"/>
      <c r="G276" s="438"/>
      <c r="H276" s="438"/>
      <c r="I276" s="438"/>
      <c r="J276" s="438"/>
      <c r="K276" s="438"/>
      <c r="L276" s="438"/>
      <c r="M276" s="438"/>
      <c r="N276" s="438"/>
      <c r="O276" s="438"/>
      <c r="P276" s="438"/>
      <c r="Q276" s="438"/>
      <c r="R276" s="438"/>
      <c r="S276" s="438"/>
      <c r="T276" s="438"/>
      <c r="U276" s="438"/>
      <c r="V276" s="438"/>
      <c r="W276" s="438"/>
      <c r="X276" s="438"/>
      <c r="Y276" s="438"/>
      <c r="Z276" s="438"/>
      <c r="AA276" s="438"/>
      <c r="AB276" s="438"/>
      <c r="AC276" s="438"/>
      <c r="AD276" s="438"/>
      <c r="AE276" s="438"/>
      <c r="AF276" s="438"/>
      <c r="AG276" s="439"/>
      <c r="AH276" s="440" t="s">
        <v>2231</v>
      </c>
      <c r="AI276" s="441"/>
      <c r="AJ276" s="441"/>
      <c r="AK276" s="442"/>
      <c r="AL276" s="325"/>
      <c r="AM276" s="297"/>
    </row>
    <row r="277" spans="1:39" ht="30" customHeight="1">
      <c r="A277" s="180"/>
      <c r="B277" s="437" t="s">
        <v>2158</v>
      </c>
      <c r="C277" s="438"/>
      <c r="D277" s="438"/>
      <c r="E277" s="438"/>
      <c r="F277" s="438"/>
      <c r="G277" s="438"/>
      <c r="H277" s="438"/>
      <c r="I277" s="438"/>
      <c r="J277" s="438"/>
      <c r="K277" s="438"/>
      <c r="L277" s="438"/>
      <c r="M277" s="438"/>
      <c r="N277" s="438"/>
      <c r="O277" s="438"/>
      <c r="P277" s="438"/>
      <c r="Q277" s="438"/>
      <c r="R277" s="438"/>
      <c r="S277" s="438"/>
      <c r="T277" s="438"/>
      <c r="U277" s="438"/>
      <c r="V277" s="438"/>
      <c r="W277" s="438"/>
      <c r="X277" s="438"/>
      <c r="Y277" s="438"/>
      <c r="Z277" s="438"/>
      <c r="AA277" s="438"/>
      <c r="AB277" s="438"/>
      <c r="AC277" s="438"/>
      <c r="AD277" s="438"/>
      <c r="AE277" s="438"/>
      <c r="AF277" s="438"/>
      <c r="AG277" s="439"/>
      <c r="AH277" s="440" t="s">
        <v>2232</v>
      </c>
      <c r="AI277" s="441"/>
      <c r="AJ277" s="441"/>
      <c r="AK277" s="442"/>
      <c r="AL277" s="325"/>
      <c r="AM277" s="297"/>
    </row>
    <row r="278" spans="1:39" ht="15" customHeight="1">
      <c r="A278" s="180"/>
      <c r="B278" s="437" t="s">
        <v>2159</v>
      </c>
      <c r="C278" s="438"/>
      <c r="D278" s="438"/>
      <c r="E278" s="438"/>
      <c r="F278" s="438"/>
      <c r="G278" s="438"/>
      <c r="H278" s="438"/>
      <c r="I278" s="438"/>
      <c r="J278" s="438"/>
      <c r="K278" s="438"/>
      <c r="L278" s="438"/>
      <c r="M278" s="438"/>
      <c r="N278" s="438"/>
      <c r="O278" s="438"/>
      <c r="P278" s="438"/>
      <c r="Q278" s="438"/>
      <c r="R278" s="438"/>
      <c r="S278" s="438"/>
      <c r="T278" s="438"/>
      <c r="U278" s="438"/>
      <c r="V278" s="438"/>
      <c r="W278" s="438"/>
      <c r="X278" s="438"/>
      <c r="Y278" s="438"/>
      <c r="Z278" s="438"/>
      <c r="AA278" s="438"/>
      <c r="AB278" s="438"/>
      <c r="AC278" s="438"/>
      <c r="AD278" s="438"/>
      <c r="AE278" s="438"/>
      <c r="AF278" s="438"/>
      <c r="AG278" s="439"/>
      <c r="AH278" s="440" t="s">
        <v>2233</v>
      </c>
      <c r="AI278" s="441"/>
      <c r="AJ278" s="441"/>
      <c r="AK278" s="442"/>
      <c r="AL278" s="325"/>
      <c r="AM278" s="297"/>
    </row>
    <row r="279" spans="1:39" ht="15" customHeight="1">
      <c r="A279" s="180"/>
      <c r="B279" s="437" t="s">
        <v>2160</v>
      </c>
      <c r="C279" s="438"/>
      <c r="D279" s="438"/>
      <c r="E279" s="438"/>
      <c r="F279" s="438"/>
      <c r="G279" s="438"/>
      <c r="H279" s="438"/>
      <c r="I279" s="438"/>
      <c r="J279" s="438"/>
      <c r="K279" s="438"/>
      <c r="L279" s="438"/>
      <c r="M279" s="438"/>
      <c r="N279" s="438"/>
      <c r="O279" s="438"/>
      <c r="P279" s="438"/>
      <c r="Q279" s="438"/>
      <c r="R279" s="438"/>
      <c r="S279" s="438"/>
      <c r="T279" s="438"/>
      <c r="U279" s="438"/>
      <c r="V279" s="438"/>
      <c r="W279" s="438"/>
      <c r="X279" s="438"/>
      <c r="Y279" s="438"/>
      <c r="Z279" s="438"/>
      <c r="AA279" s="438"/>
      <c r="AB279" s="438"/>
      <c r="AC279" s="438"/>
      <c r="AD279" s="438"/>
      <c r="AE279" s="438"/>
      <c r="AF279" s="438"/>
      <c r="AG279" s="439"/>
      <c r="AH279" s="440" t="s">
        <v>2234</v>
      </c>
      <c r="AI279" s="441"/>
      <c r="AJ279" s="441"/>
      <c r="AK279" s="442"/>
      <c r="AL279" s="325"/>
      <c r="AM279" s="297"/>
    </row>
    <row r="280" spans="1:39" ht="15" customHeight="1">
      <c r="A280" s="180"/>
      <c r="B280" s="437" t="s">
        <v>2161</v>
      </c>
      <c r="C280" s="438"/>
      <c r="D280" s="438"/>
      <c r="E280" s="438"/>
      <c r="F280" s="438"/>
      <c r="G280" s="438"/>
      <c r="H280" s="438"/>
      <c r="I280" s="438"/>
      <c r="J280" s="438"/>
      <c r="K280" s="438"/>
      <c r="L280" s="438"/>
      <c r="M280" s="438"/>
      <c r="N280" s="438"/>
      <c r="O280" s="438"/>
      <c r="P280" s="438"/>
      <c r="Q280" s="438"/>
      <c r="R280" s="438"/>
      <c r="S280" s="438"/>
      <c r="T280" s="438"/>
      <c r="U280" s="438"/>
      <c r="V280" s="438"/>
      <c r="W280" s="438"/>
      <c r="X280" s="438"/>
      <c r="Y280" s="438"/>
      <c r="Z280" s="438"/>
      <c r="AA280" s="438"/>
      <c r="AB280" s="438"/>
      <c r="AC280" s="438"/>
      <c r="AD280" s="438"/>
      <c r="AE280" s="438"/>
      <c r="AF280" s="438"/>
      <c r="AG280" s="439"/>
      <c r="AH280" s="440" t="s">
        <v>2235</v>
      </c>
      <c r="AI280" s="441"/>
      <c r="AJ280" s="441"/>
      <c r="AK280" s="442"/>
      <c r="AL280" s="325"/>
      <c r="AM280" s="297"/>
    </row>
    <row r="281" spans="1:39" ht="15" customHeight="1">
      <c r="A281" s="180"/>
      <c r="B281" s="437" t="s">
        <v>2162</v>
      </c>
      <c r="C281" s="438"/>
      <c r="D281" s="438"/>
      <c r="E281" s="438"/>
      <c r="F281" s="438"/>
      <c r="G281" s="438"/>
      <c r="H281" s="438"/>
      <c r="I281" s="438"/>
      <c r="J281" s="438"/>
      <c r="K281" s="438"/>
      <c r="L281" s="438"/>
      <c r="M281" s="438"/>
      <c r="N281" s="438"/>
      <c r="O281" s="438"/>
      <c r="P281" s="438"/>
      <c r="Q281" s="438"/>
      <c r="R281" s="438"/>
      <c r="S281" s="438"/>
      <c r="T281" s="438"/>
      <c r="U281" s="438"/>
      <c r="V281" s="438"/>
      <c r="W281" s="438"/>
      <c r="X281" s="438"/>
      <c r="Y281" s="438"/>
      <c r="Z281" s="438"/>
      <c r="AA281" s="438"/>
      <c r="AB281" s="438"/>
      <c r="AC281" s="438"/>
      <c r="AD281" s="438"/>
      <c r="AE281" s="438"/>
      <c r="AF281" s="438"/>
      <c r="AG281" s="439"/>
      <c r="AH281" s="440" t="s">
        <v>2236</v>
      </c>
      <c r="AI281" s="441"/>
      <c r="AJ281" s="441"/>
      <c r="AK281" s="442"/>
      <c r="AL281" s="325"/>
      <c r="AM281" s="297"/>
    </row>
    <row r="282" spans="1:39" ht="15" customHeight="1">
      <c r="A282" s="180"/>
      <c r="B282" s="437" t="s">
        <v>2163</v>
      </c>
      <c r="C282" s="438"/>
      <c r="D282" s="438"/>
      <c r="E282" s="438"/>
      <c r="F282" s="438"/>
      <c r="G282" s="438"/>
      <c r="H282" s="438"/>
      <c r="I282" s="438"/>
      <c r="J282" s="438"/>
      <c r="K282" s="438"/>
      <c r="L282" s="438"/>
      <c r="M282" s="438"/>
      <c r="N282" s="438"/>
      <c r="O282" s="438"/>
      <c r="P282" s="438"/>
      <c r="Q282" s="438"/>
      <c r="R282" s="438"/>
      <c r="S282" s="438"/>
      <c r="T282" s="438"/>
      <c r="U282" s="438"/>
      <c r="V282" s="438"/>
      <c r="W282" s="438"/>
      <c r="X282" s="438"/>
      <c r="Y282" s="438"/>
      <c r="Z282" s="438"/>
      <c r="AA282" s="438"/>
      <c r="AB282" s="438"/>
      <c r="AC282" s="438"/>
      <c r="AD282" s="438"/>
      <c r="AE282" s="438"/>
      <c r="AF282" s="438"/>
      <c r="AG282" s="439"/>
      <c r="AH282" s="440" t="s">
        <v>2237</v>
      </c>
      <c r="AI282" s="441"/>
      <c r="AJ282" s="441"/>
      <c r="AK282" s="442"/>
      <c r="AL282" s="325"/>
      <c r="AM282" s="297"/>
    </row>
    <row r="283" spans="1:39" ht="15" customHeight="1">
      <c r="A283" s="180"/>
      <c r="B283" s="437" t="s">
        <v>2164</v>
      </c>
      <c r="C283" s="438"/>
      <c r="D283" s="438"/>
      <c r="E283" s="438"/>
      <c r="F283" s="438"/>
      <c r="G283" s="438"/>
      <c r="H283" s="438"/>
      <c r="I283" s="438"/>
      <c r="J283" s="438"/>
      <c r="K283" s="438"/>
      <c r="L283" s="438"/>
      <c r="M283" s="438"/>
      <c r="N283" s="438"/>
      <c r="O283" s="438"/>
      <c r="P283" s="438"/>
      <c r="Q283" s="438"/>
      <c r="R283" s="438"/>
      <c r="S283" s="438"/>
      <c r="T283" s="438"/>
      <c r="U283" s="438"/>
      <c r="V283" s="438"/>
      <c r="W283" s="438"/>
      <c r="X283" s="438"/>
      <c r="Y283" s="438"/>
      <c r="Z283" s="438"/>
      <c r="AA283" s="438"/>
      <c r="AB283" s="438"/>
      <c r="AC283" s="438"/>
      <c r="AD283" s="438"/>
      <c r="AE283" s="438"/>
      <c r="AF283" s="438"/>
      <c r="AG283" s="439"/>
      <c r="AH283" s="440" t="s">
        <v>2238</v>
      </c>
      <c r="AI283" s="441"/>
      <c r="AJ283" s="441"/>
      <c r="AK283" s="442"/>
      <c r="AL283" s="325"/>
      <c r="AM283" s="297"/>
    </row>
    <row r="284" spans="1:39" ht="15" customHeight="1">
      <c r="A284" s="180"/>
      <c r="B284" s="437" t="s">
        <v>2165</v>
      </c>
      <c r="C284" s="438"/>
      <c r="D284" s="438"/>
      <c r="E284" s="438"/>
      <c r="F284" s="438"/>
      <c r="G284" s="438"/>
      <c r="H284" s="438"/>
      <c r="I284" s="438"/>
      <c r="J284" s="438"/>
      <c r="K284" s="438"/>
      <c r="L284" s="438"/>
      <c r="M284" s="438"/>
      <c r="N284" s="438"/>
      <c r="O284" s="438"/>
      <c r="P284" s="438"/>
      <c r="Q284" s="438"/>
      <c r="R284" s="438"/>
      <c r="S284" s="438"/>
      <c r="T284" s="438"/>
      <c r="U284" s="438"/>
      <c r="V284" s="438"/>
      <c r="W284" s="438"/>
      <c r="X284" s="438"/>
      <c r="Y284" s="438"/>
      <c r="Z284" s="438"/>
      <c r="AA284" s="438"/>
      <c r="AB284" s="438"/>
      <c r="AC284" s="438"/>
      <c r="AD284" s="438"/>
      <c r="AE284" s="438"/>
      <c r="AF284" s="438"/>
      <c r="AG284" s="439"/>
      <c r="AH284" s="440" t="s">
        <v>2239</v>
      </c>
      <c r="AI284" s="441"/>
      <c r="AJ284" s="441"/>
      <c r="AK284" s="442"/>
      <c r="AL284" s="325"/>
      <c r="AM284" s="297"/>
    </row>
    <row r="285" spans="1:39" ht="15" customHeight="1">
      <c r="A285" s="180"/>
      <c r="B285" s="437" t="s">
        <v>2166</v>
      </c>
      <c r="C285" s="438"/>
      <c r="D285" s="438"/>
      <c r="E285" s="438"/>
      <c r="F285" s="438"/>
      <c r="G285" s="438"/>
      <c r="H285" s="438"/>
      <c r="I285" s="438"/>
      <c r="J285" s="438"/>
      <c r="K285" s="438"/>
      <c r="L285" s="438"/>
      <c r="M285" s="438"/>
      <c r="N285" s="438"/>
      <c r="O285" s="438"/>
      <c r="P285" s="438"/>
      <c r="Q285" s="438"/>
      <c r="R285" s="438"/>
      <c r="S285" s="438"/>
      <c r="T285" s="438"/>
      <c r="U285" s="438"/>
      <c r="V285" s="438"/>
      <c r="W285" s="438"/>
      <c r="X285" s="438"/>
      <c r="Y285" s="438"/>
      <c r="Z285" s="438"/>
      <c r="AA285" s="438"/>
      <c r="AB285" s="438"/>
      <c r="AC285" s="438"/>
      <c r="AD285" s="438"/>
      <c r="AE285" s="438"/>
      <c r="AF285" s="438"/>
      <c r="AG285" s="439"/>
      <c r="AH285" s="440" t="s">
        <v>2240</v>
      </c>
      <c r="AI285" s="441"/>
      <c r="AJ285" s="441"/>
      <c r="AK285" s="442"/>
      <c r="AL285" s="325"/>
      <c r="AM285" s="297"/>
    </row>
    <row r="286" spans="1:39" ht="15" customHeight="1">
      <c r="A286" s="180"/>
      <c r="B286" s="437" t="s">
        <v>2167</v>
      </c>
      <c r="C286" s="438"/>
      <c r="D286" s="438"/>
      <c r="E286" s="438"/>
      <c r="F286" s="438"/>
      <c r="G286" s="438"/>
      <c r="H286" s="438"/>
      <c r="I286" s="438"/>
      <c r="J286" s="438"/>
      <c r="K286" s="438"/>
      <c r="L286" s="438"/>
      <c r="M286" s="438"/>
      <c r="N286" s="438"/>
      <c r="O286" s="438"/>
      <c r="P286" s="438"/>
      <c r="Q286" s="438"/>
      <c r="R286" s="438"/>
      <c r="S286" s="438"/>
      <c r="T286" s="438"/>
      <c r="U286" s="438"/>
      <c r="V286" s="438"/>
      <c r="W286" s="438"/>
      <c r="X286" s="438"/>
      <c r="Y286" s="438"/>
      <c r="Z286" s="438"/>
      <c r="AA286" s="438"/>
      <c r="AB286" s="438"/>
      <c r="AC286" s="438"/>
      <c r="AD286" s="438"/>
      <c r="AE286" s="438"/>
      <c r="AF286" s="438"/>
      <c r="AG286" s="439"/>
      <c r="AH286" s="440" t="s">
        <v>2241</v>
      </c>
      <c r="AI286" s="441"/>
      <c r="AJ286" s="441"/>
      <c r="AK286" s="442"/>
      <c r="AL286" s="325"/>
      <c r="AM286" s="297"/>
    </row>
    <row r="287" spans="1:39" ht="15" customHeight="1">
      <c r="A287" s="180"/>
      <c r="B287" s="437" t="s">
        <v>2168</v>
      </c>
      <c r="C287" s="438"/>
      <c r="D287" s="438"/>
      <c r="E287" s="438"/>
      <c r="F287" s="438"/>
      <c r="G287" s="438"/>
      <c r="H287" s="438"/>
      <c r="I287" s="438"/>
      <c r="J287" s="438"/>
      <c r="K287" s="438"/>
      <c r="L287" s="438"/>
      <c r="M287" s="438"/>
      <c r="N287" s="438"/>
      <c r="O287" s="438"/>
      <c r="P287" s="438"/>
      <c r="Q287" s="438"/>
      <c r="R287" s="438"/>
      <c r="S287" s="438"/>
      <c r="T287" s="438"/>
      <c r="U287" s="438"/>
      <c r="V287" s="438"/>
      <c r="W287" s="438"/>
      <c r="X287" s="438"/>
      <c r="Y287" s="438"/>
      <c r="Z287" s="438"/>
      <c r="AA287" s="438"/>
      <c r="AB287" s="438"/>
      <c r="AC287" s="438"/>
      <c r="AD287" s="438"/>
      <c r="AE287" s="438"/>
      <c r="AF287" s="438"/>
      <c r="AG287" s="439"/>
      <c r="AH287" s="440" t="s">
        <v>2242</v>
      </c>
      <c r="AI287" s="441"/>
      <c r="AJ287" s="441"/>
      <c r="AK287" s="442"/>
      <c r="AL287" s="325"/>
      <c r="AM287" s="297"/>
    </row>
    <row r="288" spans="1:39" ht="15" customHeight="1">
      <c r="A288" s="180"/>
      <c r="B288" s="437" t="s">
        <v>2169</v>
      </c>
      <c r="C288" s="438"/>
      <c r="D288" s="438"/>
      <c r="E288" s="438"/>
      <c r="F288" s="438"/>
      <c r="G288" s="438"/>
      <c r="H288" s="438"/>
      <c r="I288" s="438"/>
      <c r="J288" s="438"/>
      <c r="K288" s="438"/>
      <c r="L288" s="438"/>
      <c r="M288" s="438"/>
      <c r="N288" s="438"/>
      <c r="O288" s="438"/>
      <c r="P288" s="438"/>
      <c r="Q288" s="438"/>
      <c r="R288" s="438"/>
      <c r="S288" s="438"/>
      <c r="T288" s="438"/>
      <c r="U288" s="438"/>
      <c r="V288" s="438"/>
      <c r="W288" s="438"/>
      <c r="X288" s="438"/>
      <c r="Y288" s="438"/>
      <c r="Z288" s="438"/>
      <c r="AA288" s="438"/>
      <c r="AB288" s="438"/>
      <c r="AC288" s="438"/>
      <c r="AD288" s="438"/>
      <c r="AE288" s="438"/>
      <c r="AF288" s="438"/>
      <c r="AG288" s="439"/>
      <c r="AH288" s="440" t="s">
        <v>2243</v>
      </c>
      <c r="AI288" s="441"/>
      <c r="AJ288" s="441"/>
      <c r="AK288" s="442"/>
      <c r="AL288" s="325"/>
      <c r="AM288" s="297"/>
    </row>
    <row r="289" spans="1:39" ht="15" customHeight="1">
      <c r="A289" s="180"/>
      <c r="B289" s="437" t="s">
        <v>2170</v>
      </c>
      <c r="C289" s="438"/>
      <c r="D289" s="438"/>
      <c r="E289" s="438"/>
      <c r="F289" s="438"/>
      <c r="G289" s="438"/>
      <c r="H289" s="438"/>
      <c r="I289" s="438"/>
      <c r="J289" s="438"/>
      <c r="K289" s="438"/>
      <c r="L289" s="438"/>
      <c r="M289" s="438"/>
      <c r="N289" s="438"/>
      <c r="O289" s="438"/>
      <c r="P289" s="438"/>
      <c r="Q289" s="438"/>
      <c r="R289" s="438"/>
      <c r="S289" s="438"/>
      <c r="T289" s="438"/>
      <c r="U289" s="438"/>
      <c r="V289" s="438"/>
      <c r="W289" s="438"/>
      <c r="X289" s="438"/>
      <c r="Y289" s="438"/>
      <c r="Z289" s="438"/>
      <c r="AA289" s="438"/>
      <c r="AB289" s="438"/>
      <c r="AC289" s="438"/>
      <c r="AD289" s="438"/>
      <c r="AE289" s="438"/>
      <c r="AF289" s="438"/>
      <c r="AG289" s="439"/>
      <c r="AH289" s="440" t="s">
        <v>2244</v>
      </c>
      <c r="AI289" s="441"/>
      <c r="AJ289" s="441"/>
      <c r="AK289" s="442"/>
      <c r="AL289" s="325"/>
      <c r="AM289" s="297"/>
    </row>
    <row r="290" spans="1:39" ht="15" customHeight="1">
      <c r="A290" s="180"/>
      <c r="B290" s="437" t="s">
        <v>2171</v>
      </c>
      <c r="C290" s="438"/>
      <c r="D290" s="438"/>
      <c r="E290" s="438"/>
      <c r="F290" s="438"/>
      <c r="G290" s="438"/>
      <c r="H290" s="438"/>
      <c r="I290" s="438"/>
      <c r="J290" s="438"/>
      <c r="K290" s="438"/>
      <c r="L290" s="438"/>
      <c r="M290" s="438"/>
      <c r="N290" s="438"/>
      <c r="O290" s="438"/>
      <c r="P290" s="438"/>
      <c r="Q290" s="438"/>
      <c r="R290" s="438"/>
      <c r="S290" s="438"/>
      <c r="T290" s="438"/>
      <c r="U290" s="438"/>
      <c r="V290" s="438"/>
      <c r="W290" s="438"/>
      <c r="X290" s="438"/>
      <c r="Y290" s="438"/>
      <c r="Z290" s="438"/>
      <c r="AA290" s="438"/>
      <c r="AB290" s="438"/>
      <c r="AC290" s="438"/>
      <c r="AD290" s="438"/>
      <c r="AE290" s="438"/>
      <c r="AF290" s="438"/>
      <c r="AG290" s="439"/>
      <c r="AH290" s="440" t="s">
        <v>2245</v>
      </c>
      <c r="AI290" s="441"/>
      <c r="AJ290" s="441"/>
      <c r="AK290" s="442"/>
      <c r="AL290" s="325"/>
      <c r="AM290" s="297"/>
    </row>
    <row r="291" spans="1:39" ht="15" customHeight="1">
      <c r="A291" s="180"/>
      <c r="B291" s="437" t="s">
        <v>2172</v>
      </c>
      <c r="C291" s="438"/>
      <c r="D291" s="438"/>
      <c r="E291" s="438"/>
      <c r="F291" s="438"/>
      <c r="G291" s="438"/>
      <c r="H291" s="438"/>
      <c r="I291" s="438"/>
      <c r="J291" s="438"/>
      <c r="K291" s="438"/>
      <c r="L291" s="438"/>
      <c r="M291" s="438"/>
      <c r="N291" s="438"/>
      <c r="O291" s="438"/>
      <c r="P291" s="438"/>
      <c r="Q291" s="438"/>
      <c r="R291" s="438"/>
      <c r="S291" s="438"/>
      <c r="T291" s="438"/>
      <c r="U291" s="438"/>
      <c r="V291" s="438"/>
      <c r="W291" s="438"/>
      <c r="X291" s="438"/>
      <c r="Y291" s="438"/>
      <c r="Z291" s="438"/>
      <c r="AA291" s="438"/>
      <c r="AB291" s="438"/>
      <c r="AC291" s="438"/>
      <c r="AD291" s="438"/>
      <c r="AE291" s="438"/>
      <c r="AF291" s="438"/>
      <c r="AG291" s="439"/>
      <c r="AH291" s="440" t="s">
        <v>2246</v>
      </c>
      <c r="AI291" s="441"/>
      <c r="AJ291" s="441"/>
      <c r="AK291" s="442"/>
      <c r="AL291" s="325"/>
      <c r="AM291" s="297"/>
    </row>
    <row r="292" spans="1:39" ht="45" customHeight="1">
      <c r="A292" s="180"/>
      <c r="B292" s="437" t="s">
        <v>2173</v>
      </c>
      <c r="C292" s="438"/>
      <c r="D292" s="438"/>
      <c r="E292" s="438"/>
      <c r="F292" s="438"/>
      <c r="G292" s="438"/>
      <c r="H292" s="438"/>
      <c r="I292" s="438"/>
      <c r="J292" s="438"/>
      <c r="K292" s="438"/>
      <c r="L292" s="438"/>
      <c r="M292" s="438"/>
      <c r="N292" s="438"/>
      <c r="O292" s="438"/>
      <c r="P292" s="438"/>
      <c r="Q292" s="438"/>
      <c r="R292" s="438"/>
      <c r="S292" s="438"/>
      <c r="T292" s="438"/>
      <c r="U292" s="438"/>
      <c r="V292" s="438"/>
      <c r="W292" s="438"/>
      <c r="X292" s="438"/>
      <c r="Y292" s="438"/>
      <c r="Z292" s="438"/>
      <c r="AA292" s="438"/>
      <c r="AB292" s="438"/>
      <c r="AC292" s="438"/>
      <c r="AD292" s="438"/>
      <c r="AE292" s="438"/>
      <c r="AF292" s="438"/>
      <c r="AG292" s="439"/>
      <c r="AH292" s="440" t="s">
        <v>2247</v>
      </c>
      <c r="AI292" s="441"/>
      <c r="AJ292" s="441"/>
      <c r="AK292" s="442"/>
      <c r="AL292" s="325"/>
      <c r="AM292" s="297"/>
    </row>
    <row r="293" spans="1:39" ht="15" customHeight="1">
      <c r="A293" s="180"/>
      <c r="B293" s="437" t="s">
        <v>2174</v>
      </c>
      <c r="C293" s="438"/>
      <c r="D293" s="438"/>
      <c r="E293" s="438"/>
      <c r="F293" s="438"/>
      <c r="G293" s="438"/>
      <c r="H293" s="438"/>
      <c r="I293" s="438"/>
      <c r="J293" s="438"/>
      <c r="K293" s="438"/>
      <c r="L293" s="438"/>
      <c r="M293" s="438"/>
      <c r="N293" s="438"/>
      <c r="O293" s="438"/>
      <c r="P293" s="438"/>
      <c r="Q293" s="438"/>
      <c r="R293" s="438"/>
      <c r="S293" s="438"/>
      <c r="T293" s="438"/>
      <c r="U293" s="438"/>
      <c r="V293" s="438"/>
      <c r="W293" s="438"/>
      <c r="X293" s="438"/>
      <c r="Y293" s="438"/>
      <c r="Z293" s="438"/>
      <c r="AA293" s="438"/>
      <c r="AB293" s="438"/>
      <c r="AC293" s="438"/>
      <c r="AD293" s="438"/>
      <c r="AE293" s="438"/>
      <c r="AF293" s="438"/>
      <c r="AG293" s="439"/>
      <c r="AH293" s="440" t="s">
        <v>2248</v>
      </c>
      <c r="AI293" s="441"/>
      <c r="AJ293" s="441"/>
      <c r="AK293" s="442"/>
      <c r="AL293" s="325"/>
      <c r="AM293" s="297"/>
    </row>
    <row r="294" spans="1:39" ht="15" customHeight="1">
      <c r="A294" s="180"/>
      <c r="B294" s="437" t="s">
        <v>2175</v>
      </c>
      <c r="C294" s="438"/>
      <c r="D294" s="438"/>
      <c r="E294" s="438"/>
      <c r="F294" s="438"/>
      <c r="G294" s="438"/>
      <c r="H294" s="438"/>
      <c r="I294" s="438"/>
      <c r="J294" s="438"/>
      <c r="K294" s="438"/>
      <c r="L294" s="438"/>
      <c r="M294" s="438"/>
      <c r="N294" s="438"/>
      <c r="O294" s="438"/>
      <c r="P294" s="438"/>
      <c r="Q294" s="438"/>
      <c r="R294" s="438"/>
      <c r="S294" s="438"/>
      <c r="T294" s="438"/>
      <c r="U294" s="438"/>
      <c r="V294" s="438"/>
      <c r="W294" s="438"/>
      <c r="X294" s="438"/>
      <c r="Y294" s="438"/>
      <c r="Z294" s="438"/>
      <c r="AA294" s="438"/>
      <c r="AB294" s="438"/>
      <c r="AC294" s="438"/>
      <c r="AD294" s="438"/>
      <c r="AE294" s="438"/>
      <c r="AF294" s="438"/>
      <c r="AG294" s="439"/>
      <c r="AH294" s="440" t="s">
        <v>2249</v>
      </c>
      <c r="AI294" s="441"/>
      <c r="AJ294" s="441"/>
      <c r="AK294" s="442"/>
      <c r="AL294" s="325"/>
      <c r="AM294" s="297"/>
    </row>
    <row r="295" spans="1:39" ht="15" customHeight="1">
      <c r="A295" s="180"/>
      <c r="B295" s="437" t="s">
        <v>2336</v>
      </c>
      <c r="C295" s="438"/>
      <c r="D295" s="438"/>
      <c r="E295" s="438"/>
      <c r="F295" s="438"/>
      <c r="G295" s="438"/>
      <c r="H295" s="438"/>
      <c r="I295" s="438"/>
      <c r="J295" s="438"/>
      <c r="K295" s="438"/>
      <c r="L295" s="438"/>
      <c r="M295" s="438"/>
      <c r="N295" s="438"/>
      <c r="O295" s="438"/>
      <c r="P295" s="438"/>
      <c r="Q295" s="438"/>
      <c r="R295" s="438"/>
      <c r="S295" s="438"/>
      <c r="T295" s="438"/>
      <c r="U295" s="438"/>
      <c r="V295" s="438"/>
      <c r="W295" s="438"/>
      <c r="X295" s="438"/>
      <c r="Y295" s="438"/>
      <c r="Z295" s="438"/>
      <c r="AA295" s="438"/>
      <c r="AB295" s="438"/>
      <c r="AC295" s="438"/>
      <c r="AD295" s="438"/>
      <c r="AE295" s="438"/>
      <c r="AF295" s="438"/>
      <c r="AG295" s="439"/>
      <c r="AH295" s="440" t="s">
        <v>2250</v>
      </c>
      <c r="AI295" s="441"/>
      <c r="AJ295" s="441"/>
      <c r="AK295" s="442"/>
      <c r="AL295" s="325"/>
      <c r="AM295" s="297"/>
    </row>
    <row r="296" spans="1:39" ht="15" customHeight="1">
      <c r="A296" s="180"/>
      <c r="B296" s="437" t="s">
        <v>2337</v>
      </c>
      <c r="C296" s="438"/>
      <c r="D296" s="438"/>
      <c r="E296" s="438"/>
      <c r="F296" s="438"/>
      <c r="G296" s="438"/>
      <c r="H296" s="438"/>
      <c r="I296" s="438"/>
      <c r="J296" s="438"/>
      <c r="K296" s="438"/>
      <c r="L296" s="438"/>
      <c r="M296" s="438"/>
      <c r="N296" s="438"/>
      <c r="O296" s="438"/>
      <c r="P296" s="438"/>
      <c r="Q296" s="438"/>
      <c r="R296" s="438"/>
      <c r="S296" s="438"/>
      <c r="T296" s="438"/>
      <c r="U296" s="438"/>
      <c r="V296" s="438"/>
      <c r="W296" s="438"/>
      <c r="X296" s="438"/>
      <c r="Y296" s="438"/>
      <c r="Z296" s="438"/>
      <c r="AA296" s="438"/>
      <c r="AB296" s="438"/>
      <c r="AC296" s="438"/>
      <c r="AD296" s="438"/>
      <c r="AE296" s="438"/>
      <c r="AF296" s="438"/>
      <c r="AG296" s="439"/>
      <c r="AH296" s="440" t="s">
        <v>2251</v>
      </c>
      <c r="AI296" s="441"/>
      <c r="AJ296" s="441"/>
      <c r="AK296" s="442"/>
      <c r="AL296" s="325"/>
      <c r="AM296" s="297"/>
    </row>
    <row r="297" spans="1:39" ht="84.95" customHeight="1">
      <c r="A297" s="180"/>
      <c r="B297" s="437" t="s">
        <v>2338</v>
      </c>
      <c r="C297" s="438"/>
      <c r="D297" s="438"/>
      <c r="E297" s="438"/>
      <c r="F297" s="438"/>
      <c r="G297" s="438"/>
      <c r="H297" s="438"/>
      <c r="I297" s="438"/>
      <c r="J297" s="438"/>
      <c r="K297" s="438"/>
      <c r="L297" s="438"/>
      <c r="M297" s="438"/>
      <c r="N297" s="438"/>
      <c r="O297" s="438"/>
      <c r="P297" s="438"/>
      <c r="Q297" s="438"/>
      <c r="R297" s="438"/>
      <c r="S297" s="438"/>
      <c r="T297" s="438"/>
      <c r="U297" s="438"/>
      <c r="V297" s="438"/>
      <c r="W297" s="438"/>
      <c r="X297" s="438"/>
      <c r="Y297" s="438"/>
      <c r="Z297" s="438"/>
      <c r="AA297" s="438"/>
      <c r="AB297" s="438"/>
      <c r="AC297" s="438"/>
      <c r="AD297" s="438"/>
      <c r="AE297" s="438"/>
      <c r="AF297" s="438"/>
      <c r="AG297" s="439"/>
      <c r="AH297" s="440" t="s">
        <v>2252</v>
      </c>
      <c r="AI297" s="441"/>
      <c r="AJ297" s="441"/>
      <c r="AK297" s="442"/>
      <c r="AL297" s="325"/>
      <c r="AM297" s="297"/>
    </row>
    <row r="298" spans="1:39" ht="15" customHeight="1">
      <c r="A298" s="180"/>
      <c r="B298" s="437" t="s">
        <v>2176</v>
      </c>
      <c r="C298" s="438"/>
      <c r="D298" s="438"/>
      <c r="E298" s="438"/>
      <c r="F298" s="438"/>
      <c r="G298" s="438"/>
      <c r="H298" s="438"/>
      <c r="I298" s="438"/>
      <c r="J298" s="438"/>
      <c r="K298" s="438"/>
      <c r="L298" s="438"/>
      <c r="M298" s="438"/>
      <c r="N298" s="438"/>
      <c r="O298" s="438"/>
      <c r="P298" s="438"/>
      <c r="Q298" s="438"/>
      <c r="R298" s="438"/>
      <c r="S298" s="438"/>
      <c r="T298" s="438"/>
      <c r="U298" s="438"/>
      <c r="V298" s="438"/>
      <c r="W298" s="438"/>
      <c r="X298" s="438"/>
      <c r="Y298" s="438"/>
      <c r="Z298" s="438"/>
      <c r="AA298" s="438"/>
      <c r="AB298" s="438"/>
      <c r="AC298" s="438"/>
      <c r="AD298" s="438"/>
      <c r="AE298" s="438"/>
      <c r="AF298" s="438"/>
      <c r="AG298" s="439"/>
      <c r="AH298" s="440" t="s">
        <v>2253</v>
      </c>
      <c r="AI298" s="441"/>
      <c r="AJ298" s="441"/>
      <c r="AK298" s="442"/>
      <c r="AL298" s="325"/>
      <c r="AM298" s="297"/>
    </row>
    <row r="299" spans="1:39" ht="3.95"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97"/>
    </row>
    <row r="300" spans="1:39" ht="15" customHeight="1">
      <c r="A300" s="431" t="s">
        <v>2477</v>
      </c>
      <c r="B300" s="431"/>
      <c r="C300" s="431"/>
      <c r="D300" s="431"/>
      <c r="E300" s="431"/>
      <c r="F300" s="431"/>
      <c r="G300" s="431"/>
      <c r="H300" s="431"/>
      <c r="I300" s="431"/>
      <c r="J300" s="431"/>
      <c r="K300" s="431"/>
      <c r="L300" s="431"/>
      <c r="M300" s="431"/>
      <c r="N300" s="431"/>
      <c r="O300" s="431"/>
      <c r="P300" s="431"/>
      <c r="Q300" s="431"/>
      <c r="R300" s="431"/>
      <c r="S300" s="431"/>
      <c r="T300" s="431"/>
      <c r="U300" s="431"/>
      <c r="V300" s="431"/>
      <c r="W300" s="431"/>
      <c r="X300" s="431"/>
      <c r="Y300" s="431"/>
      <c r="Z300" s="431"/>
      <c r="AA300" s="431"/>
      <c r="AB300" s="431"/>
      <c r="AC300" s="431"/>
      <c r="AD300" s="431"/>
      <c r="AE300" s="431"/>
      <c r="AF300" s="431"/>
      <c r="AG300" s="431"/>
      <c r="AH300" s="431"/>
      <c r="AI300" s="431"/>
      <c r="AJ300" s="431"/>
      <c r="AK300" s="431"/>
      <c r="AL300" s="431"/>
      <c r="AM300" s="297"/>
    </row>
    <row r="301" spans="1:39" ht="12.6" customHeight="1">
      <c r="A301" s="431"/>
      <c r="B301" s="431"/>
      <c r="C301" s="431"/>
      <c r="D301" s="431"/>
      <c r="E301" s="431"/>
      <c r="F301" s="431"/>
      <c r="G301" s="431"/>
      <c r="H301" s="431"/>
      <c r="I301" s="431"/>
      <c r="J301" s="431"/>
      <c r="K301" s="431"/>
      <c r="L301" s="431"/>
      <c r="M301" s="431"/>
      <c r="N301" s="431"/>
      <c r="O301" s="431"/>
      <c r="P301" s="431"/>
      <c r="Q301" s="431"/>
      <c r="R301" s="431"/>
      <c r="S301" s="431"/>
      <c r="T301" s="431"/>
      <c r="U301" s="431"/>
      <c r="V301" s="431"/>
      <c r="W301" s="431"/>
      <c r="X301" s="431"/>
      <c r="Y301" s="431"/>
      <c r="Z301" s="431"/>
      <c r="AA301" s="431"/>
      <c r="AB301" s="431"/>
      <c r="AC301" s="431"/>
      <c r="AD301" s="431"/>
      <c r="AE301" s="431"/>
      <c r="AF301" s="431"/>
      <c r="AG301" s="431"/>
      <c r="AH301" s="431"/>
      <c r="AI301" s="431"/>
      <c r="AJ301" s="431"/>
      <c r="AK301" s="431"/>
      <c r="AL301" s="431"/>
      <c r="AM301" s="297"/>
    </row>
    <row r="302" spans="1:39" ht="15" customHeight="1">
      <c r="A302" s="243"/>
      <c r="B302" s="432" t="s">
        <v>2321</v>
      </c>
      <c r="C302" s="432"/>
      <c r="D302" s="432"/>
      <c r="E302" s="432"/>
      <c r="F302" s="432"/>
      <c r="G302" s="432"/>
      <c r="H302" s="432"/>
      <c r="I302" s="432"/>
      <c r="J302" s="432"/>
      <c r="K302" s="432"/>
      <c r="L302" s="432"/>
      <c r="M302" s="432"/>
      <c r="N302" s="432"/>
      <c r="O302" s="432"/>
      <c r="P302" s="432"/>
      <c r="Q302" s="432"/>
      <c r="R302" s="432"/>
      <c r="S302" s="432"/>
      <c r="T302" s="432"/>
      <c r="U302" s="432"/>
      <c r="V302" s="432"/>
      <c r="W302" s="432"/>
      <c r="X302" s="432"/>
      <c r="Y302" s="432"/>
      <c r="Z302" s="432"/>
      <c r="AA302" s="432"/>
      <c r="AB302" s="432"/>
      <c r="AC302" s="432"/>
      <c r="AD302" s="432"/>
      <c r="AE302" s="432"/>
      <c r="AF302" s="432"/>
      <c r="AG302" s="432"/>
      <c r="AH302" s="432" t="s">
        <v>2177</v>
      </c>
      <c r="AI302" s="432"/>
      <c r="AJ302" s="432"/>
      <c r="AK302" s="432"/>
      <c r="AL302" s="243"/>
      <c r="AM302" s="297"/>
    </row>
    <row r="303" spans="1:39" ht="15" customHeight="1">
      <c r="A303" s="243"/>
      <c r="B303" s="433" t="s">
        <v>2322</v>
      </c>
      <c r="C303" s="433"/>
      <c r="D303" s="433"/>
      <c r="E303" s="433"/>
      <c r="F303" s="433"/>
      <c r="G303" s="433"/>
      <c r="H303" s="433"/>
      <c r="I303" s="433"/>
      <c r="J303" s="433"/>
      <c r="K303" s="433"/>
      <c r="L303" s="433"/>
      <c r="M303" s="433"/>
      <c r="N303" s="433"/>
      <c r="O303" s="433"/>
      <c r="P303" s="433"/>
      <c r="Q303" s="433"/>
      <c r="R303" s="433"/>
      <c r="S303" s="433"/>
      <c r="T303" s="433"/>
      <c r="U303" s="433"/>
      <c r="V303" s="433"/>
      <c r="W303" s="433"/>
      <c r="X303" s="433"/>
      <c r="Y303" s="433"/>
      <c r="Z303" s="433"/>
      <c r="AA303" s="433"/>
      <c r="AB303" s="433"/>
      <c r="AC303" s="433"/>
      <c r="AD303" s="433"/>
      <c r="AE303" s="433"/>
      <c r="AF303" s="433"/>
      <c r="AG303" s="433"/>
      <c r="AH303" s="434" t="s">
        <v>2288</v>
      </c>
      <c r="AI303" s="435"/>
      <c r="AJ303" s="435"/>
      <c r="AK303" s="436"/>
      <c r="AL303" s="243"/>
      <c r="AM303" s="297"/>
    </row>
    <row r="304" spans="1:39" ht="15" customHeight="1">
      <c r="A304" s="243"/>
      <c r="B304" s="433" t="s">
        <v>2323</v>
      </c>
      <c r="C304" s="433"/>
      <c r="D304" s="433"/>
      <c r="E304" s="433"/>
      <c r="F304" s="433"/>
      <c r="G304" s="433"/>
      <c r="H304" s="433"/>
      <c r="I304" s="433"/>
      <c r="J304" s="433"/>
      <c r="K304" s="433"/>
      <c r="L304" s="433"/>
      <c r="M304" s="433"/>
      <c r="N304" s="433"/>
      <c r="O304" s="433"/>
      <c r="P304" s="433"/>
      <c r="Q304" s="433"/>
      <c r="R304" s="433"/>
      <c r="S304" s="433"/>
      <c r="T304" s="433"/>
      <c r="U304" s="433"/>
      <c r="V304" s="433"/>
      <c r="W304" s="433"/>
      <c r="X304" s="433"/>
      <c r="Y304" s="433"/>
      <c r="Z304" s="433"/>
      <c r="AA304" s="433"/>
      <c r="AB304" s="433"/>
      <c r="AC304" s="433"/>
      <c r="AD304" s="433"/>
      <c r="AE304" s="433"/>
      <c r="AF304" s="433"/>
      <c r="AG304" s="433"/>
      <c r="AH304" s="434" t="s">
        <v>2326</v>
      </c>
      <c r="AI304" s="435"/>
      <c r="AJ304" s="435"/>
      <c r="AK304" s="436"/>
      <c r="AL304" s="243"/>
      <c r="AM304" s="297"/>
    </row>
    <row r="305" spans="1:44" ht="15" customHeight="1">
      <c r="A305" s="243"/>
      <c r="B305" s="433" t="s">
        <v>2324</v>
      </c>
      <c r="C305" s="433"/>
      <c r="D305" s="433"/>
      <c r="E305" s="433"/>
      <c r="F305" s="433"/>
      <c r="G305" s="433"/>
      <c r="H305" s="433"/>
      <c r="I305" s="433"/>
      <c r="J305" s="433"/>
      <c r="K305" s="433"/>
      <c r="L305" s="433"/>
      <c r="M305" s="433"/>
      <c r="N305" s="433"/>
      <c r="O305" s="433"/>
      <c r="P305" s="433"/>
      <c r="Q305" s="433"/>
      <c r="R305" s="433"/>
      <c r="S305" s="433"/>
      <c r="T305" s="433"/>
      <c r="U305" s="433"/>
      <c r="V305" s="433"/>
      <c r="W305" s="433"/>
      <c r="X305" s="433"/>
      <c r="Y305" s="433"/>
      <c r="Z305" s="433"/>
      <c r="AA305" s="433"/>
      <c r="AB305" s="433"/>
      <c r="AC305" s="433"/>
      <c r="AD305" s="433"/>
      <c r="AE305" s="433"/>
      <c r="AF305" s="433"/>
      <c r="AG305" s="433"/>
      <c r="AH305" s="434" t="s">
        <v>2327</v>
      </c>
      <c r="AI305" s="435"/>
      <c r="AJ305" s="435"/>
      <c r="AK305" s="436"/>
      <c r="AL305" s="243"/>
      <c r="AM305" s="297"/>
    </row>
    <row r="306" spans="1:44" ht="15" customHeight="1">
      <c r="A306" s="243"/>
      <c r="B306" s="433" t="s">
        <v>2325</v>
      </c>
      <c r="C306" s="433"/>
      <c r="D306" s="433"/>
      <c r="E306" s="433"/>
      <c r="F306" s="433"/>
      <c r="G306" s="433"/>
      <c r="H306" s="433"/>
      <c r="I306" s="433"/>
      <c r="J306" s="433"/>
      <c r="K306" s="433"/>
      <c r="L306" s="433"/>
      <c r="M306" s="433"/>
      <c r="N306" s="433"/>
      <c r="O306" s="433"/>
      <c r="P306" s="433"/>
      <c r="Q306" s="433"/>
      <c r="R306" s="433"/>
      <c r="S306" s="433"/>
      <c r="T306" s="433"/>
      <c r="U306" s="433"/>
      <c r="V306" s="433"/>
      <c r="W306" s="433"/>
      <c r="X306" s="433"/>
      <c r="Y306" s="433"/>
      <c r="Z306" s="433"/>
      <c r="AA306" s="433"/>
      <c r="AB306" s="433"/>
      <c r="AC306" s="433"/>
      <c r="AD306" s="433"/>
      <c r="AE306" s="433"/>
      <c r="AF306" s="433"/>
      <c r="AG306" s="433"/>
      <c r="AH306" s="434" t="s">
        <v>2328</v>
      </c>
      <c r="AI306" s="435"/>
      <c r="AJ306" s="435"/>
      <c r="AK306" s="436"/>
      <c r="AL306" s="243"/>
      <c r="AM306" s="297"/>
    </row>
    <row r="307" spans="1:44" ht="15" customHeight="1">
      <c r="A307" s="243"/>
      <c r="B307" s="433" t="s">
        <v>2340</v>
      </c>
      <c r="C307" s="433"/>
      <c r="D307" s="433"/>
      <c r="E307" s="433"/>
      <c r="F307" s="433"/>
      <c r="G307" s="433"/>
      <c r="H307" s="433"/>
      <c r="I307" s="433"/>
      <c r="J307" s="433"/>
      <c r="K307" s="433"/>
      <c r="L307" s="433"/>
      <c r="M307" s="433"/>
      <c r="N307" s="433"/>
      <c r="O307" s="433"/>
      <c r="P307" s="433"/>
      <c r="Q307" s="433"/>
      <c r="R307" s="433"/>
      <c r="S307" s="433"/>
      <c r="T307" s="433"/>
      <c r="U307" s="433"/>
      <c r="V307" s="433"/>
      <c r="W307" s="433"/>
      <c r="X307" s="433"/>
      <c r="Y307" s="433"/>
      <c r="Z307" s="433"/>
      <c r="AA307" s="433"/>
      <c r="AB307" s="433"/>
      <c r="AC307" s="433"/>
      <c r="AD307" s="433"/>
      <c r="AE307" s="433"/>
      <c r="AF307" s="433"/>
      <c r="AG307" s="433"/>
      <c r="AH307" s="434" t="s">
        <v>2329</v>
      </c>
      <c r="AI307" s="435"/>
      <c r="AJ307" s="435"/>
      <c r="AK307" s="436"/>
      <c r="AL307" s="243"/>
      <c r="AM307" s="297"/>
    </row>
    <row r="308" spans="1:44" ht="15" customHeight="1">
      <c r="A308" s="243"/>
      <c r="B308" s="433" t="s">
        <v>2176</v>
      </c>
      <c r="C308" s="433"/>
      <c r="D308" s="433"/>
      <c r="E308" s="433"/>
      <c r="F308" s="433"/>
      <c r="G308" s="433"/>
      <c r="H308" s="433"/>
      <c r="I308" s="433"/>
      <c r="J308" s="433"/>
      <c r="K308" s="433"/>
      <c r="L308" s="433"/>
      <c r="M308" s="433"/>
      <c r="N308" s="433"/>
      <c r="O308" s="433"/>
      <c r="P308" s="433"/>
      <c r="Q308" s="433"/>
      <c r="R308" s="433"/>
      <c r="S308" s="433"/>
      <c r="T308" s="433"/>
      <c r="U308" s="433"/>
      <c r="V308" s="433"/>
      <c r="W308" s="433"/>
      <c r="X308" s="433"/>
      <c r="Y308" s="433"/>
      <c r="Z308" s="433"/>
      <c r="AA308" s="433"/>
      <c r="AB308" s="433"/>
      <c r="AC308" s="433"/>
      <c r="AD308" s="433"/>
      <c r="AE308" s="433"/>
      <c r="AF308" s="433"/>
      <c r="AG308" s="433"/>
      <c r="AH308" s="434" t="s">
        <v>2330</v>
      </c>
      <c r="AI308" s="435"/>
      <c r="AJ308" s="435"/>
      <c r="AK308" s="436"/>
      <c r="AL308" s="243"/>
      <c r="AM308" s="297"/>
    </row>
    <row r="309" spans="1:44" ht="3.95"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431" t="s">
        <v>2478</v>
      </c>
      <c r="B310" s="431"/>
      <c r="C310" s="431"/>
      <c r="D310" s="431"/>
      <c r="E310" s="431"/>
      <c r="F310" s="431"/>
      <c r="G310" s="431"/>
      <c r="H310" s="431"/>
      <c r="I310" s="431"/>
      <c r="J310" s="431"/>
      <c r="K310" s="431"/>
      <c r="L310" s="431"/>
      <c r="M310" s="431"/>
      <c r="N310" s="431"/>
      <c r="O310" s="431"/>
      <c r="P310" s="431"/>
      <c r="Q310" s="431"/>
      <c r="R310" s="431"/>
      <c r="S310" s="431"/>
      <c r="T310" s="431"/>
      <c r="U310" s="431"/>
      <c r="V310" s="431"/>
      <c r="W310" s="431"/>
      <c r="X310" s="431"/>
      <c r="Y310" s="431"/>
      <c r="Z310" s="431"/>
      <c r="AA310" s="431"/>
      <c r="AB310" s="431"/>
      <c r="AC310" s="431"/>
      <c r="AD310" s="431"/>
      <c r="AE310" s="431"/>
      <c r="AF310" s="431"/>
      <c r="AG310" s="431"/>
      <c r="AH310" s="431"/>
      <c r="AI310" s="431"/>
      <c r="AJ310" s="431"/>
      <c r="AK310" s="431"/>
      <c r="AL310" s="431"/>
      <c r="AM310" s="230"/>
      <c r="AN310" s="230"/>
      <c r="AO310" s="230"/>
      <c r="AP310" s="230"/>
      <c r="AQ310" s="230"/>
      <c r="AR310" s="230"/>
    </row>
    <row r="311" spans="1:44" ht="15" customHeight="1">
      <c r="A311" s="431"/>
      <c r="B311" s="431"/>
      <c r="C311" s="431"/>
      <c r="D311" s="431"/>
      <c r="E311" s="431"/>
      <c r="F311" s="431"/>
      <c r="G311" s="431"/>
      <c r="H311" s="431"/>
      <c r="I311" s="431"/>
      <c r="J311" s="431"/>
      <c r="K311" s="431"/>
      <c r="L311" s="431"/>
      <c r="M311" s="431"/>
      <c r="N311" s="431"/>
      <c r="O311" s="431"/>
      <c r="P311" s="431"/>
      <c r="Q311" s="431"/>
      <c r="R311" s="431"/>
      <c r="S311" s="431"/>
      <c r="T311" s="431"/>
      <c r="U311" s="431"/>
      <c r="V311" s="431"/>
      <c r="W311" s="431"/>
      <c r="X311" s="431"/>
      <c r="Y311" s="431"/>
      <c r="Z311" s="431"/>
      <c r="AA311" s="431"/>
      <c r="AB311" s="431"/>
      <c r="AC311" s="431"/>
      <c r="AD311" s="431"/>
      <c r="AE311" s="431"/>
      <c r="AF311" s="431"/>
      <c r="AG311" s="431"/>
      <c r="AH311" s="431"/>
      <c r="AI311" s="431"/>
      <c r="AJ311" s="431"/>
      <c r="AK311" s="431"/>
      <c r="AL311" s="431"/>
      <c r="AM311" s="230"/>
      <c r="AN311" s="230"/>
      <c r="AO311" s="230"/>
      <c r="AP311" s="230"/>
      <c r="AQ311" s="230"/>
      <c r="AR311" s="230"/>
    </row>
    <row r="312" spans="1:44" ht="15" customHeight="1">
      <c r="A312" s="431"/>
      <c r="B312" s="431"/>
      <c r="C312" s="431"/>
      <c r="D312" s="431"/>
      <c r="E312" s="431"/>
      <c r="F312" s="431"/>
      <c r="G312" s="431"/>
      <c r="H312" s="431"/>
      <c r="I312" s="431"/>
      <c r="J312" s="431"/>
      <c r="K312" s="431"/>
      <c r="L312" s="431"/>
      <c r="M312" s="431"/>
      <c r="N312" s="431"/>
      <c r="O312" s="431"/>
      <c r="P312" s="431"/>
      <c r="Q312" s="431"/>
      <c r="R312" s="431"/>
      <c r="S312" s="431"/>
      <c r="T312" s="431"/>
      <c r="U312" s="431"/>
      <c r="V312" s="431"/>
      <c r="W312" s="431"/>
      <c r="X312" s="431"/>
      <c r="Y312" s="431"/>
      <c r="Z312" s="431"/>
      <c r="AA312" s="431"/>
      <c r="AB312" s="431"/>
      <c r="AC312" s="431"/>
      <c r="AD312" s="431"/>
      <c r="AE312" s="431"/>
      <c r="AF312" s="431"/>
      <c r="AG312" s="431"/>
      <c r="AH312" s="431"/>
      <c r="AI312" s="431"/>
      <c r="AJ312" s="431"/>
      <c r="AK312" s="431"/>
      <c r="AL312" s="431"/>
      <c r="AM312" s="230"/>
      <c r="AN312" s="230"/>
      <c r="AO312" s="230"/>
      <c r="AP312" s="230"/>
      <c r="AQ312" s="230"/>
      <c r="AR312" s="230"/>
    </row>
    <row r="313" spans="1:44" ht="15" customHeight="1">
      <c r="A313" s="431"/>
      <c r="B313" s="431"/>
      <c r="C313" s="431"/>
      <c r="D313" s="431"/>
      <c r="E313" s="431"/>
      <c r="F313" s="431"/>
      <c r="G313" s="431"/>
      <c r="H313" s="431"/>
      <c r="I313" s="431"/>
      <c r="J313" s="431"/>
      <c r="K313" s="431"/>
      <c r="L313" s="431"/>
      <c r="M313" s="431"/>
      <c r="N313" s="431"/>
      <c r="O313" s="431"/>
      <c r="P313" s="431"/>
      <c r="Q313" s="431"/>
      <c r="R313" s="431"/>
      <c r="S313" s="431"/>
      <c r="T313" s="431"/>
      <c r="U313" s="431"/>
      <c r="V313" s="431"/>
      <c r="W313" s="431"/>
      <c r="X313" s="431"/>
      <c r="Y313" s="431"/>
      <c r="Z313" s="431"/>
      <c r="AA313" s="431"/>
      <c r="AB313" s="431"/>
      <c r="AC313" s="431"/>
      <c r="AD313" s="431"/>
      <c r="AE313" s="431"/>
      <c r="AF313" s="431"/>
      <c r="AG313" s="431"/>
      <c r="AH313" s="431"/>
      <c r="AI313" s="431"/>
      <c r="AJ313" s="431"/>
      <c r="AK313" s="431"/>
      <c r="AL313" s="431"/>
      <c r="AM313" s="230"/>
      <c r="AN313" s="230"/>
      <c r="AO313" s="230"/>
      <c r="AP313" s="230"/>
      <c r="AQ313" s="230"/>
      <c r="AR313" s="230"/>
    </row>
    <row r="314" spans="1:44" ht="7.5" customHeight="1">
      <c r="A314" s="431"/>
      <c r="B314" s="431"/>
      <c r="C314" s="431"/>
      <c r="D314" s="431"/>
      <c r="E314" s="431"/>
      <c r="F314" s="431"/>
      <c r="G314" s="431"/>
      <c r="H314" s="431"/>
      <c r="I314" s="431"/>
      <c r="J314" s="431"/>
      <c r="K314" s="431"/>
      <c r="L314" s="431"/>
      <c r="M314" s="431"/>
      <c r="N314" s="431"/>
      <c r="O314" s="431"/>
      <c r="P314" s="431"/>
      <c r="Q314" s="431"/>
      <c r="R314" s="431"/>
      <c r="S314" s="431"/>
      <c r="T314" s="431"/>
      <c r="U314" s="431"/>
      <c r="V314" s="431"/>
      <c r="W314" s="431"/>
      <c r="X314" s="431"/>
      <c r="Y314" s="431"/>
      <c r="Z314" s="431"/>
      <c r="AA314" s="431"/>
      <c r="AB314" s="431"/>
      <c r="AC314" s="431"/>
      <c r="AD314" s="431"/>
      <c r="AE314" s="431"/>
      <c r="AF314" s="431"/>
      <c r="AG314" s="431"/>
      <c r="AH314" s="431"/>
      <c r="AI314" s="431"/>
      <c r="AJ314" s="431"/>
      <c r="AK314" s="431"/>
      <c r="AL314" s="431"/>
      <c r="AM314" s="230"/>
      <c r="AN314" s="230"/>
      <c r="AO314" s="230"/>
      <c r="AP314" s="230"/>
      <c r="AQ314" s="230"/>
      <c r="AR314" s="230"/>
    </row>
    <row r="315" spans="1:44" ht="15" customHeight="1">
      <c r="A315" s="430" t="s">
        <v>2479</v>
      </c>
      <c r="B315" s="430"/>
      <c r="C315" s="430"/>
      <c r="D315" s="430"/>
      <c r="E315" s="430"/>
      <c r="F315" s="430"/>
      <c r="G315" s="430"/>
      <c r="H315" s="430"/>
      <c r="I315" s="430"/>
      <c r="J315" s="430"/>
      <c r="K315" s="430"/>
      <c r="L315" s="430"/>
      <c r="M315" s="430"/>
      <c r="N315" s="430"/>
      <c r="O315" s="430"/>
      <c r="P315" s="430"/>
      <c r="Q315" s="430"/>
      <c r="R315" s="430"/>
      <c r="S315" s="430"/>
      <c r="T315" s="430"/>
      <c r="U315" s="430"/>
      <c r="V315" s="430"/>
      <c r="W315" s="430"/>
      <c r="X315" s="430"/>
      <c r="Y315" s="430"/>
      <c r="Z315" s="430"/>
      <c r="AA315" s="430"/>
      <c r="AB315" s="430"/>
      <c r="AC315" s="430"/>
      <c r="AD315" s="430"/>
      <c r="AE315" s="430"/>
      <c r="AF315" s="430"/>
      <c r="AG315" s="430"/>
      <c r="AH315" s="430"/>
      <c r="AI315" s="430"/>
      <c r="AJ315" s="430"/>
      <c r="AK315" s="430"/>
      <c r="AL315" s="430"/>
      <c r="AM315" s="297"/>
    </row>
    <row r="316" spans="1:44" ht="15" customHeight="1">
      <c r="A316" s="430"/>
      <c r="B316" s="430"/>
      <c r="C316" s="430"/>
      <c r="D316" s="430"/>
      <c r="E316" s="430"/>
      <c r="F316" s="430"/>
      <c r="G316" s="430"/>
      <c r="H316" s="430"/>
      <c r="I316" s="430"/>
      <c r="J316" s="430"/>
      <c r="K316" s="430"/>
      <c r="L316" s="430"/>
      <c r="M316" s="430"/>
      <c r="N316" s="430"/>
      <c r="O316" s="430"/>
      <c r="P316" s="430"/>
      <c r="Q316" s="430"/>
      <c r="R316" s="430"/>
      <c r="S316" s="430"/>
      <c r="T316" s="430"/>
      <c r="U316" s="430"/>
      <c r="V316" s="430"/>
      <c r="W316" s="430"/>
      <c r="X316" s="430"/>
      <c r="Y316" s="430"/>
      <c r="Z316" s="430"/>
      <c r="AA316" s="430"/>
      <c r="AB316" s="430"/>
      <c r="AC316" s="430"/>
      <c r="AD316" s="430"/>
      <c r="AE316" s="430"/>
      <c r="AF316" s="430"/>
      <c r="AG316" s="430"/>
      <c r="AH316" s="430"/>
      <c r="AI316" s="430"/>
      <c r="AJ316" s="430"/>
      <c r="AK316" s="430"/>
      <c r="AL316" s="430"/>
      <c r="AM316" s="297"/>
    </row>
    <row r="317" spans="1:44" ht="15" customHeight="1">
      <c r="A317" s="430"/>
      <c r="B317" s="430"/>
      <c r="C317" s="430"/>
      <c r="D317" s="430"/>
      <c r="E317" s="430"/>
      <c r="F317" s="430"/>
      <c r="G317" s="430"/>
      <c r="H317" s="430"/>
      <c r="I317" s="430"/>
      <c r="J317" s="430"/>
      <c r="K317" s="430"/>
      <c r="L317" s="430"/>
      <c r="M317" s="430"/>
      <c r="N317" s="430"/>
      <c r="O317" s="430"/>
      <c r="P317" s="430"/>
      <c r="Q317" s="430"/>
      <c r="R317" s="430"/>
      <c r="S317" s="430"/>
      <c r="T317" s="430"/>
      <c r="U317" s="430"/>
      <c r="V317" s="430"/>
      <c r="W317" s="430"/>
      <c r="X317" s="430"/>
      <c r="Y317" s="430"/>
      <c r="Z317" s="430"/>
      <c r="AA317" s="430"/>
      <c r="AB317" s="430"/>
      <c r="AC317" s="430"/>
      <c r="AD317" s="430"/>
      <c r="AE317" s="430"/>
      <c r="AF317" s="430"/>
      <c r="AG317" s="430"/>
      <c r="AH317" s="430"/>
      <c r="AI317" s="430"/>
      <c r="AJ317" s="430"/>
      <c r="AK317" s="430"/>
      <c r="AL317" s="430"/>
      <c r="AM317" s="297"/>
    </row>
    <row r="318" spans="1:44" ht="15" customHeight="1">
      <c r="A318" s="430"/>
      <c r="B318" s="430"/>
      <c r="C318" s="430"/>
      <c r="D318" s="430"/>
      <c r="E318" s="430"/>
      <c r="F318" s="430"/>
      <c r="G318" s="430"/>
      <c r="H318" s="430"/>
      <c r="I318" s="430"/>
      <c r="J318" s="430"/>
      <c r="K318" s="430"/>
      <c r="L318" s="430"/>
      <c r="M318" s="430"/>
      <c r="N318" s="430"/>
      <c r="O318" s="430"/>
      <c r="P318" s="430"/>
      <c r="Q318" s="430"/>
      <c r="R318" s="430"/>
      <c r="S318" s="430"/>
      <c r="T318" s="430"/>
      <c r="U318" s="430"/>
      <c r="V318" s="430"/>
      <c r="W318" s="430"/>
      <c r="X318" s="430"/>
      <c r="Y318" s="430"/>
      <c r="Z318" s="430"/>
      <c r="AA318" s="430"/>
      <c r="AB318" s="430"/>
      <c r="AC318" s="430"/>
      <c r="AD318" s="430"/>
      <c r="AE318" s="430"/>
      <c r="AF318" s="430"/>
      <c r="AG318" s="430"/>
      <c r="AH318" s="430"/>
      <c r="AI318" s="430"/>
      <c r="AJ318" s="430"/>
      <c r="AK318" s="430"/>
      <c r="AL318" s="430"/>
      <c r="AM318" s="297"/>
    </row>
    <row r="319" spans="1:44" ht="15" customHeight="1">
      <c r="A319" s="430"/>
      <c r="B319" s="430"/>
      <c r="C319" s="430"/>
      <c r="D319" s="430"/>
      <c r="E319" s="430"/>
      <c r="F319" s="430"/>
      <c r="G319" s="430"/>
      <c r="H319" s="430"/>
      <c r="I319" s="430"/>
      <c r="J319" s="430"/>
      <c r="K319" s="430"/>
      <c r="L319" s="430"/>
      <c r="M319" s="430"/>
      <c r="N319" s="430"/>
      <c r="O319" s="430"/>
      <c r="P319" s="430"/>
      <c r="Q319" s="430"/>
      <c r="R319" s="430"/>
      <c r="S319" s="430"/>
      <c r="T319" s="430"/>
      <c r="U319" s="430"/>
      <c r="V319" s="430"/>
      <c r="W319" s="430"/>
      <c r="X319" s="430"/>
      <c r="Y319" s="430"/>
      <c r="Z319" s="430"/>
      <c r="AA319" s="430"/>
      <c r="AB319" s="430"/>
      <c r="AC319" s="430"/>
      <c r="AD319" s="430"/>
      <c r="AE319" s="430"/>
      <c r="AF319" s="430"/>
      <c r="AG319" s="430"/>
      <c r="AH319" s="430"/>
      <c r="AI319" s="430"/>
      <c r="AJ319" s="430"/>
      <c r="AK319" s="430"/>
      <c r="AL319" s="430"/>
      <c r="AM319" s="297"/>
    </row>
    <row r="320" spans="1:44" ht="15" customHeight="1">
      <c r="A320" s="430"/>
      <c r="B320" s="430"/>
      <c r="C320" s="430"/>
      <c r="D320" s="430"/>
      <c r="E320" s="430"/>
      <c r="F320" s="430"/>
      <c r="G320" s="430"/>
      <c r="H320" s="430"/>
      <c r="I320" s="430"/>
      <c r="J320" s="430"/>
      <c r="K320" s="430"/>
      <c r="L320" s="430"/>
      <c r="M320" s="430"/>
      <c r="N320" s="430"/>
      <c r="O320" s="430"/>
      <c r="P320" s="430"/>
      <c r="Q320" s="430"/>
      <c r="R320" s="430"/>
      <c r="S320" s="430"/>
      <c r="T320" s="430"/>
      <c r="U320" s="430"/>
      <c r="V320" s="430"/>
      <c r="W320" s="430"/>
      <c r="X320" s="430"/>
      <c r="Y320" s="430"/>
      <c r="Z320" s="430"/>
      <c r="AA320" s="430"/>
      <c r="AB320" s="430"/>
      <c r="AC320" s="430"/>
      <c r="AD320" s="430"/>
      <c r="AE320" s="430"/>
      <c r="AF320" s="430"/>
      <c r="AG320" s="430"/>
      <c r="AH320" s="430"/>
      <c r="AI320" s="430"/>
      <c r="AJ320" s="430"/>
      <c r="AK320" s="430"/>
      <c r="AL320" s="430"/>
      <c r="AM320" s="297"/>
    </row>
    <row r="321" spans="1:39" ht="15" customHeight="1">
      <c r="A321" s="430"/>
      <c r="B321" s="430"/>
      <c r="C321" s="430"/>
      <c r="D321" s="430"/>
      <c r="E321" s="430"/>
      <c r="F321" s="430"/>
      <c r="G321" s="430"/>
      <c r="H321" s="430"/>
      <c r="I321" s="430"/>
      <c r="J321" s="430"/>
      <c r="K321" s="430"/>
      <c r="L321" s="430"/>
      <c r="M321" s="430"/>
      <c r="N321" s="430"/>
      <c r="O321" s="430"/>
      <c r="P321" s="430"/>
      <c r="Q321" s="430"/>
      <c r="R321" s="430"/>
      <c r="S321" s="430"/>
      <c r="T321" s="430"/>
      <c r="U321" s="430"/>
      <c r="V321" s="430"/>
      <c r="W321" s="430"/>
      <c r="X321" s="430"/>
      <c r="Y321" s="430"/>
      <c r="Z321" s="430"/>
      <c r="AA321" s="430"/>
      <c r="AB321" s="430"/>
      <c r="AC321" s="430"/>
      <c r="AD321" s="430"/>
      <c r="AE321" s="430"/>
      <c r="AF321" s="430"/>
      <c r="AG321" s="430"/>
      <c r="AH321" s="430"/>
      <c r="AI321" s="430"/>
      <c r="AJ321" s="430"/>
      <c r="AK321" s="430"/>
      <c r="AL321" s="430"/>
      <c r="AM321" s="297"/>
    </row>
    <row r="322" spans="1:39" ht="15" customHeight="1">
      <c r="A322" s="430"/>
      <c r="B322" s="430"/>
      <c r="C322" s="430"/>
      <c r="D322" s="430"/>
      <c r="E322" s="430"/>
      <c r="F322" s="430"/>
      <c r="G322" s="430"/>
      <c r="H322" s="430"/>
      <c r="I322" s="430"/>
      <c r="J322" s="430"/>
      <c r="K322" s="430"/>
      <c r="L322" s="430"/>
      <c r="M322" s="430"/>
      <c r="N322" s="430"/>
      <c r="O322" s="430"/>
      <c r="P322" s="430"/>
      <c r="Q322" s="430"/>
      <c r="R322" s="430"/>
      <c r="S322" s="430"/>
      <c r="T322" s="430"/>
      <c r="U322" s="430"/>
      <c r="V322" s="430"/>
      <c r="W322" s="430"/>
      <c r="X322" s="430"/>
      <c r="Y322" s="430"/>
      <c r="Z322" s="430"/>
      <c r="AA322" s="430"/>
      <c r="AB322" s="430"/>
      <c r="AC322" s="430"/>
      <c r="AD322" s="430"/>
      <c r="AE322" s="430"/>
      <c r="AF322" s="430"/>
      <c r="AG322" s="430"/>
      <c r="AH322" s="430"/>
      <c r="AI322" s="430"/>
      <c r="AJ322" s="430"/>
      <c r="AK322" s="430"/>
      <c r="AL322" s="430"/>
      <c r="AM322" s="297"/>
    </row>
    <row r="323" spans="1:39" ht="15" customHeight="1">
      <c r="A323" s="430"/>
      <c r="B323" s="430"/>
      <c r="C323" s="430"/>
      <c r="D323" s="430"/>
      <c r="E323" s="430"/>
      <c r="F323" s="430"/>
      <c r="G323" s="430"/>
      <c r="H323" s="430"/>
      <c r="I323" s="430"/>
      <c r="J323" s="430"/>
      <c r="K323" s="430"/>
      <c r="L323" s="430"/>
      <c r="M323" s="430"/>
      <c r="N323" s="430"/>
      <c r="O323" s="430"/>
      <c r="P323" s="430"/>
      <c r="Q323" s="430"/>
      <c r="R323" s="430"/>
      <c r="S323" s="430"/>
      <c r="T323" s="430"/>
      <c r="U323" s="430"/>
      <c r="V323" s="430"/>
      <c r="W323" s="430"/>
      <c r="X323" s="430"/>
      <c r="Y323" s="430"/>
      <c r="Z323" s="430"/>
      <c r="AA323" s="430"/>
      <c r="AB323" s="430"/>
      <c r="AC323" s="430"/>
      <c r="AD323" s="430"/>
      <c r="AE323" s="430"/>
      <c r="AF323" s="430"/>
      <c r="AG323" s="430"/>
      <c r="AH323" s="430"/>
      <c r="AI323" s="430"/>
      <c r="AJ323" s="430"/>
      <c r="AK323" s="430"/>
      <c r="AL323" s="430"/>
      <c r="AM323" s="297"/>
    </row>
    <row r="324" spans="1:39" ht="15" customHeight="1">
      <c r="A324" s="430"/>
      <c r="B324" s="430"/>
      <c r="C324" s="430"/>
      <c r="D324" s="430"/>
      <c r="E324" s="430"/>
      <c r="F324" s="430"/>
      <c r="G324" s="430"/>
      <c r="H324" s="430"/>
      <c r="I324" s="430"/>
      <c r="J324" s="430"/>
      <c r="K324" s="430"/>
      <c r="L324" s="430"/>
      <c r="M324" s="430"/>
      <c r="N324" s="430"/>
      <c r="O324" s="430"/>
      <c r="P324" s="430"/>
      <c r="Q324" s="430"/>
      <c r="R324" s="430"/>
      <c r="S324" s="430"/>
      <c r="T324" s="430"/>
      <c r="U324" s="430"/>
      <c r="V324" s="430"/>
      <c r="W324" s="430"/>
      <c r="X324" s="430"/>
      <c r="Y324" s="430"/>
      <c r="Z324" s="430"/>
      <c r="AA324" s="430"/>
      <c r="AB324" s="430"/>
      <c r="AC324" s="430"/>
      <c r="AD324" s="430"/>
      <c r="AE324" s="430"/>
      <c r="AF324" s="430"/>
      <c r="AG324" s="430"/>
      <c r="AH324" s="430"/>
      <c r="AI324" s="430"/>
      <c r="AJ324" s="430"/>
      <c r="AK324" s="430"/>
      <c r="AL324" s="430"/>
      <c r="AM324" s="297"/>
    </row>
    <row r="325" spans="1:39" ht="15" customHeight="1">
      <c r="A325" s="430"/>
      <c r="B325" s="430"/>
      <c r="C325" s="430"/>
      <c r="D325" s="430"/>
      <c r="E325" s="430"/>
      <c r="F325" s="430"/>
      <c r="G325" s="430"/>
      <c r="H325" s="430"/>
      <c r="I325" s="430"/>
      <c r="J325" s="430"/>
      <c r="K325" s="430"/>
      <c r="L325" s="430"/>
      <c r="M325" s="430"/>
      <c r="N325" s="430"/>
      <c r="O325" s="430"/>
      <c r="P325" s="430"/>
      <c r="Q325" s="430"/>
      <c r="R325" s="430"/>
      <c r="S325" s="430"/>
      <c r="T325" s="430"/>
      <c r="U325" s="430"/>
      <c r="V325" s="430"/>
      <c r="W325" s="430"/>
      <c r="X325" s="430"/>
      <c r="Y325" s="430"/>
      <c r="Z325" s="430"/>
      <c r="AA325" s="430"/>
      <c r="AB325" s="430"/>
      <c r="AC325" s="430"/>
      <c r="AD325" s="430"/>
      <c r="AE325" s="430"/>
      <c r="AF325" s="430"/>
      <c r="AG325" s="430"/>
      <c r="AH325" s="430"/>
      <c r="AI325" s="430"/>
      <c r="AJ325" s="430"/>
      <c r="AK325" s="430"/>
      <c r="AL325" s="430"/>
      <c r="AM325" s="297"/>
    </row>
    <row r="326" spans="1:39" ht="15" customHeight="1">
      <c r="A326" s="430"/>
      <c r="B326" s="430"/>
      <c r="C326" s="430"/>
      <c r="D326" s="430"/>
      <c r="E326" s="430"/>
      <c r="F326" s="430"/>
      <c r="G326" s="430"/>
      <c r="H326" s="430"/>
      <c r="I326" s="430"/>
      <c r="J326" s="430"/>
      <c r="K326" s="430"/>
      <c r="L326" s="430"/>
      <c r="M326" s="430"/>
      <c r="N326" s="430"/>
      <c r="O326" s="430"/>
      <c r="P326" s="430"/>
      <c r="Q326" s="430"/>
      <c r="R326" s="430"/>
      <c r="S326" s="430"/>
      <c r="T326" s="430"/>
      <c r="U326" s="430"/>
      <c r="V326" s="430"/>
      <c r="W326" s="430"/>
      <c r="X326" s="430"/>
      <c r="Y326" s="430"/>
      <c r="Z326" s="430"/>
      <c r="AA326" s="430"/>
      <c r="AB326" s="430"/>
      <c r="AC326" s="430"/>
      <c r="AD326" s="430"/>
      <c r="AE326" s="430"/>
      <c r="AF326" s="430"/>
      <c r="AG326" s="430"/>
      <c r="AH326" s="430"/>
      <c r="AI326" s="430"/>
      <c r="AJ326" s="430"/>
      <c r="AK326" s="430"/>
      <c r="AL326" s="430"/>
      <c r="AM326" s="297"/>
    </row>
    <row r="327" spans="1:39" ht="15" customHeight="1">
      <c r="A327" s="430"/>
      <c r="B327" s="430"/>
      <c r="C327" s="430"/>
      <c r="D327" s="430"/>
      <c r="E327" s="430"/>
      <c r="F327" s="430"/>
      <c r="G327" s="430"/>
      <c r="H327" s="430"/>
      <c r="I327" s="430"/>
      <c r="J327" s="430"/>
      <c r="K327" s="430"/>
      <c r="L327" s="430"/>
      <c r="M327" s="430"/>
      <c r="N327" s="430"/>
      <c r="O327" s="430"/>
      <c r="P327" s="430"/>
      <c r="Q327" s="430"/>
      <c r="R327" s="430"/>
      <c r="S327" s="430"/>
      <c r="T327" s="430"/>
      <c r="U327" s="430"/>
      <c r="V327" s="430"/>
      <c r="W327" s="430"/>
      <c r="X327" s="430"/>
      <c r="Y327" s="430"/>
      <c r="Z327" s="430"/>
      <c r="AA327" s="430"/>
      <c r="AB327" s="430"/>
      <c r="AC327" s="430"/>
      <c r="AD327" s="430"/>
      <c r="AE327" s="430"/>
      <c r="AF327" s="430"/>
      <c r="AG327" s="430"/>
      <c r="AH327" s="430"/>
      <c r="AI327" s="430"/>
      <c r="AJ327" s="430"/>
      <c r="AK327" s="430"/>
      <c r="AL327" s="430"/>
      <c r="AM327" s="297"/>
    </row>
    <row r="328" spans="1:39" ht="15" customHeight="1">
      <c r="A328" s="430"/>
      <c r="B328" s="430"/>
      <c r="C328" s="430"/>
      <c r="D328" s="430"/>
      <c r="E328" s="430"/>
      <c r="F328" s="430"/>
      <c r="G328" s="430"/>
      <c r="H328" s="430"/>
      <c r="I328" s="430"/>
      <c r="J328" s="430"/>
      <c r="K328" s="430"/>
      <c r="L328" s="430"/>
      <c r="M328" s="430"/>
      <c r="N328" s="430"/>
      <c r="O328" s="430"/>
      <c r="P328" s="430"/>
      <c r="Q328" s="430"/>
      <c r="R328" s="430"/>
      <c r="S328" s="430"/>
      <c r="T328" s="430"/>
      <c r="U328" s="430"/>
      <c r="V328" s="430"/>
      <c r="W328" s="430"/>
      <c r="X328" s="430"/>
      <c r="Y328" s="430"/>
      <c r="Z328" s="430"/>
      <c r="AA328" s="430"/>
      <c r="AB328" s="430"/>
      <c r="AC328" s="430"/>
      <c r="AD328" s="430"/>
      <c r="AE328" s="430"/>
      <c r="AF328" s="430"/>
      <c r="AG328" s="430"/>
      <c r="AH328" s="430"/>
      <c r="AI328" s="430"/>
      <c r="AJ328" s="430"/>
      <c r="AK328" s="430"/>
      <c r="AL328" s="430"/>
      <c r="AM328" s="297"/>
    </row>
    <row r="329" spans="1:39" ht="2.4500000000000002" customHeight="1">
      <c r="A329" s="430"/>
      <c r="B329" s="430"/>
      <c r="C329" s="430"/>
      <c r="D329" s="430"/>
      <c r="E329" s="430"/>
      <c r="F329" s="430"/>
      <c r="G329" s="430"/>
      <c r="H329" s="430"/>
      <c r="I329" s="430"/>
      <c r="J329" s="430"/>
      <c r="K329" s="430"/>
      <c r="L329" s="430"/>
      <c r="M329" s="430"/>
      <c r="N329" s="430"/>
      <c r="O329" s="430"/>
      <c r="P329" s="430"/>
      <c r="Q329" s="430"/>
      <c r="R329" s="430"/>
      <c r="S329" s="430"/>
      <c r="T329" s="430"/>
      <c r="U329" s="430"/>
      <c r="V329" s="430"/>
      <c r="W329" s="430"/>
      <c r="X329" s="430"/>
      <c r="Y329" s="430"/>
      <c r="Z329" s="430"/>
      <c r="AA329" s="430"/>
      <c r="AB329" s="430"/>
      <c r="AC329" s="430"/>
      <c r="AD329" s="430"/>
      <c r="AE329" s="430"/>
      <c r="AF329" s="430"/>
      <c r="AG329" s="430"/>
      <c r="AH329" s="430"/>
      <c r="AI329" s="430"/>
      <c r="AJ329" s="430"/>
      <c r="AK329" s="430"/>
      <c r="AL329" s="430"/>
      <c r="AM329" s="297"/>
    </row>
    <row r="330" spans="1:39" ht="15" customHeight="1">
      <c r="A330" s="430" t="s">
        <v>2480</v>
      </c>
      <c r="B330" s="430"/>
      <c r="C330" s="430"/>
      <c r="D330" s="430"/>
      <c r="E330" s="430"/>
      <c r="F330" s="430"/>
      <c r="G330" s="430"/>
      <c r="H330" s="430"/>
      <c r="I330" s="430"/>
      <c r="J330" s="430"/>
      <c r="K330" s="430"/>
      <c r="L330" s="430"/>
      <c r="M330" s="430"/>
      <c r="N330" s="430"/>
      <c r="O330" s="430"/>
      <c r="P330" s="430"/>
      <c r="Q330" s="430"/>
      <c r="R330" s="430"/>
      <c r="S330" s="430"/>
      <c r="T330" s="430"/>
      <c r="U330" s="430"/>
      <c r="V330" s="430"/>
      <c r="W330" s="430"/>
      <c r="X330" s="430"/>
      <c r="Y330" s="430"/>
      <c r="Z330" s="430"/>
      <c r="AA330" s="430"/>
      <c r="AB330" s="430"/>
      <c r="AC330" s="430"/>
      <c r="AD330" s="430"/>
      <c r="AE330" s="430"/>
      <c r="AF330" s="430"/>
      <c r="AG330" s="430"/>
      <c r="AH330" s="430"/>
      <c r="AI330" s="430"/>
      <c r="AJ330" s="430"/>
      <c r="AK330" s="430"/>
      <c r="AL330" s="430"/>
      <c r="AM330" s="297"/>
    </row>
    <row r="331" spans="1:39" ht="15" customHeight="1">
      <c r="A331" s="430"/>
      <c r="B331" s="430"/>
      <c r="C331" s="430"/>
      <c r="D331" s="430"/>
      <c r="E331" s="430"/>
      <c r="F331" s="430"/>
      <c r="G331" s="430"/>
      <c r="H331" s="430"/>
      <c r="I331" s="430"/>
      <c r="J331" s="430"/>
      <c r="K331" s="430"/>
      <c r="L331" s="430"/>
      <c r="M331" s="430"/>
      <c r="N331" s="430"/>
      <c r="O331" s="430"/>
      <c r="P331" s="430"/>
      <c r="Q331" s="430"/>
      <c r="R331" s="430"/>
      <c r="S331" s="430"/>
      <c r="T331" s="430"/>
      <c r="U331" s="430"/>
      <c r="V331" s="430"/>
      <c r="W331" s="430"/>
      <c r="X331" s="430"/>
      <c r="Y331" s="430"/>
      <c r="Z331" s="430"/>
      <c r="AA331" s="430"/>
      <c r="AB331" s="430"/>
      <c r="AC331" s="430"/>
      <c r="AD331" s="430"/>
      <c r="AE331" s="430"/>
      <c r="AF331" s="430"/>
      <c r="AG331" s="430"/>
      <c r="AH331" s="430"/>
      <c r="AI331" s="430"/>
      <c r="AJ331" s="430"/>
      <c r="AK331" s="430"/>
      <c r="AL331" s="430"/>
      <c r="AM331" s="297"/>
    </row>
    <row r="332" spans="1:39" ht="15" customHeight="1">
      <c r="A332" s="430"/>
      <c r="B332" s="430"/>
      <c r="C332" s="430"/>
      <c r="D332" s="430"/>
      <c r="E332" s="430"/>
      <c r="F332" s="430"/>
      <c r="G332" s="430"/>
      <c r="H332" s="430"/>
      <c r="I332" s="430"/>
      <c r="J332" s="430"/>
      <c r="K332" s="430"/>
      <c r="L332" s="430"/>
      <c r="M332" s="430"/>
      <c r="N332" s="430"/>
      <c r="O332" s="430"/>
      <c r="P332" s="430"/>
      <c r="Q332" s="430"/>
      <c r="R332" s="430"/>
      <c r="S332" s="430"/>
      <c r="T332" s="430"/>
      <c r="U332" s="430"/>
      <c r="V332" s="430"/>
      <c r="W332" s="430"/>
      <c r="X332" s="430"/>
      <c r="Y332" s="430"/>
      <c r="Z332" s="430"/>
      <c r="AA332" s="430"/>
      <c r="AB332" s="430"/>
      <c r="AC332" s="430"/>
      <c r="AD332" s="430"/>
      <c r="AE332" s="430"/>
      <c r="AF332" s="430"/>
      <c r="AG332" s="430"/>
      <c r="AH332" s="430"/>
      <c r="AI332" s="430"/>
      <c r="AJ332" s="430"/>
      <c r="AK332" s="430"/>
      <c r="AL332" s="430"/>
      <c r="AM332" s="297"/>
    </row>
    <row r="333" spans="1:39" ht="15" customHeight="1">
      <c r="A333" s="430"/>
      <c r="B333" s="430"/>
      <c r="C333" s="430"/>
      <c r="D333" s="430"/>
      <c r="E333" s="430"/>
      <c r="F333" s="430"/>
      <c r="G333" s="430"/>
      <c r="H333" s="430"/>
      <c r="I333" s="430"/>
      <c r="J333" s="430"/>
      <c r="K333" s="430"/>
      <c r="L333" s="430"/>
      <c r="M333" s="430"/>
      <c r="N333" s="430"/>
      <c r="O333" s="430"/>
      <c r="P333" s="430"/>
      <c r="Q333" s="430"/>
      <c r="R333" s="430"/>
      <c r="S333" s="430"/>
      <c r="T333" s="430"/>
      <c r="U333" s="430"/>
      <c r="V333" s="430"/>
      <c r="W333" s="430"/>
      <c r="X333" s="430"/>
      <c r="Y333" s="430"/>
      <c r="Z333" s="430"/>
      <c r="AA333" s="430"/>
      <c r="AB333" s="430"/>
      <c r="AC333" s="430"/>
      <c r="AD333" s="430"/>
      <c r="AE333" s="430"/>
      <c r="AF333" s="430"/>
      <c r="AG333" s="430"/>
      <c r="AH333" s="430"/>
      <c r="AI333" s="430"/>
      <c r="AJ333" s="430"/>
      <c r="AK333" s="430"/>
      <c r="AL333" s="430"/>
      <c r="AM333" s="297"/>
    </row>
    <row r="334" spans="1:39" ht="15" customHeight="1">
      <c r="A334" s="430"/>
      <c r="B334" s="430"/>
      <c r="C334" s="430"/>
      <c r="D334" s="430"/>
      <c r="E334" s="430"/>
      <c r="F334" s="430"/>
      <c r="G334" s="430"/>
      <c r="H334" s="430"/>
      <c r="I334" s="430"/>
      <c r="J334" s="430"/>
      <c r="K334" s="430"/>
      <c r="L334" s="430"/>
      <c r="M334" s="430"/>
      <c r="N334" s="430"/>
      <c r="O334" s="430"/>
      <c r="P334" s="430"/>
      <c r="Q334" s="430"/>
      <c r="R334" s="430"/>
      <c r="S334" s="430"/>
      <c r="T334" s="430"/>
      <c r="U334" s="430"/>
      <c r="V334" s="430"/>
      <c r="W334" s="430"/>
      <c r="X334" s="430"/>
      <c r="Y334" s="430"/>
      <c r="Z334" s="430"/>
      <c r="AA334" s="430"/>
      <c r="AB334" s="430"/>
      <c r="AC334" s="430"/>
      <c r="AD334" s="430"/>
      <c r="AE334" s="430"/>
      <c r="AF334" s="430"/>
      <c r="AG334" s="430"/>
      <c r="AH334" s="430"/>
      <c r="AI334" s="430"/>
      <c r="AJ334" s="430"/>
      <c r="AK334" s="430"/>
      <c r="AL334" s="430"/>
      <c r="AM334" s="297"/>
    </row>
    <row r="335" spans="1:39" ht="15" customHeight="1">
      <c r="A335" s="430"/>
      <c r="B335" s="430"/>
      <c r="C335" s="430"/>
      <c r="D335" s="430"/>
      <c r="E335" s="430"/>
      <c r="F335" s="430"/>
      <c r="G335" s="430"/>
      <c r="H335" s="430"/>
      <c r="I335" s="430"/>
      <c r="J335" s="430"/>
      <c r="K335" s="430"/>
      <c r="L335" s="430"/>
      <c r="M335" s="430"/>
      <c r="N335" s="430"/>
      <c r="O335" s="430"/>
      <c r="P335" s="430"/>
      <c r="Q335" s="430"/>
      <c r="R335" s="430"/>
      <c r="S335" s="430"/>
      <c r="T335" s="430"/>
      <c r="U335" s="430"/>
      <c r="V335" s="430"/>
      <c r="W335" s="430"/>
      <c r="X335" s="430"/>
      <c r="Y335" s="430"/>
      <c r="Z335" s="430"/>
      <c r="AA335" s="430"/>
      <c r="AB335" s="430"/>
      <c r="AC335" s="430"/>
      <c r="AD335" s="430"/>
      <c r="AE335" s="430"/>
      <c r="AF335" s="430"/>
      <c r="AG335" s="430"/>
      <c r="AH335" s="430"/>
      <c r="AI335" s="430"/>
      <c r="AJ335" s="430"/>
      <c r="AK335" s="430"/>
      <c r="AL335" s="430"/>
      <c r="AM335" s="297"/>
    </row>
    <row r="336" spans="1:39" ht="15" customHeight="1">
      <c r="A336" s="430"/>
      <c r="B336" s="430"/>
      <c r="C336" s="430"/>
      <c r="D336" s="430"/>
      <c r="E336" s="430"/>
      <c r="F336" s="430"/>
      <c r="G336" s="430"/>
      <c r="H336" s="430"/>
      <c r="I336" s="430"/>
      <c r="J336" s="430"/>
      <c r="K336" s="430"/>
      <c r="L336" s="430"/>
      <c r="M336" s="430"/>
      <c r="N336" s="430"/>
      <c r="O336" s="430"/>
      <c r="P336" s="430"/>
      <c r="Q336" s="430"/>
      <c r="R336" s="430"/>
      <c r="S336" s="430"/>
      <c r="T336" s="430"/>
      <c r="U336" s="430"/>
      <c r="V336" s="430"/>
      <c r="W336" s="430"/>
      <c r="X336" s="430"/>
      <c r="Y336" s="430"/>
      <c r="Z336" s="430"/>
      <c r="AA336" s="430"/>
      <c r="AB336" s="430"/>
      <c r="AC336" s="430"/>
      <c r="AD336" s="430"/>
      <c r="AE336" s="430"/>
      <c r="AF336" s="430"/>
      <c r="AG336" s="430"/>
      <c r="AH336" s="430"/>
      <c r="AI336" s="430"/>
      <c r="AJ336" s="430"/>
      <c r="AK336" s="430"/>
      <c r="AL336" s="430"/>
      <c r="AM336" s="297"/>
    </row>
    <row r="337" spans="1:39" ht="15" customHeight="1">
      <c r="A337" s="430"/>
      <c r="B337" s="430"/>
      <c r="C337" s="430"/>
      <c r="D337" s="430"/>
      <c r="E337" s="430"/>
      <c r="F337" s="430"/>
      <c r="G337" s="430"/>
      <c r="H337" s="430"/>
      <c r="I337" s="430"/>
      <c r="J337" s="430"/>
      <c r="K337" s="430"/>
      <c r="L337" s="430"/>
      <c r="M337" s="430"/>
      <c r="N337" s="430"/>
      <c r="O337" s="430"/>
      <c r="P337" s="430"/>
      <c r="Q337" s="430"/>
      <c r="R337" s="430"/>
      <c r="S337" s="430"/>
      <c r="T337" s="430"/>
      <c r="U337" s="430"/>
      <c r="V337" s="430"/>
      <c r="W337" s="430"/>
      <c r="X337" s="430"/>
      <c r="Y337" s="430"/>
      <c r="Z337" s="430"/>
      <c r="AA337" s="430"/>
      <c r="AB337" s="430"/>
      <c r="AC337" s="430"/>
      <c r="AD337" s="430"/>
      <c r="AE337" s="430"/>
      <c r="AF337" s="430"/>
      <c r="AG337" s="430"/>
      <c r="AH337" s="430"/>
      <c r="AI337" s="430"/>
      <c r="AJ337" s="430"/>
      <c r="AK337" s="430"/>
      <c r="AL337" s="430"/>
      <c r="AM337" s="297"/>
    </row>
    <row r="338" spans="1:39" ht="15" customHeight="1">
      <c r="A338" s="430"/>
      <c r="B338" s="430"/>
      <c r="C338" s="430"/>
      <c r="D338" s="430"/>
      <c r="E338" s="430"/>
      <c r="F338" s="430"/>
      <c r="G338" s="430"/>
      <c r="H338" s="430"/>
      <c r="I338" s="430"/>
      <c r="J338" s="430"/>
      <c r="K338" s="430"/>
      <c r="L338" s="430"/>
      <c r="M338" s="430"/>
      <c r="N338" s="430"/>
      <c r="O338" s="430"/>
      <c r="P338" s="430"/>
      <c r="Q338" s="430"/>
      <c r="R338" s="430"/>
      <c r="S338" s="430"/>
      <c r="T338" s="430"/>
      <c r="U338" s="430"/>
      <c r="V338" s="430"/>
      <c r="W338" s="430"/>
      <c r="X338" s="430"/>
      <c r="Y338" s="430"/>
      <c r="Z338" s="430"/>
      <c r="AA338" s="430"/>
      <c r="AB338" s="430"/>
      <c r="AC338" s="430"/>
      <c r="AD338" s="430"/>
      <c r="AE338" s="430"/>
      <c r="AF338" s="430"/>
      <c r="AG338" s="430"/>
      <c r="AH338" s="430"/>
      <c r="AI338" s="430"/>
      <c r="AJ338" s="430"/>
      <c r="AK338" s="430"/>
      <c r="AL338" s="430"/>
      <c r="AM338" s="297"/>
    </row>
    <row r="339" spans="1:39" ht="15" customHeight="1">
      <c r="A339" s="430"/>
      <c r="B339" s="430"/>
      <c r="C339" s="430"/>
      <c r="D339" s="430"/>
      <c r="E339" s="430"/>
      <c r="F339" s="430"/>
      <c r="G339" s="430"/>
      <c r="H339" s="430"/>
      <c r="I339" s="430"/>
      <c r="J339" s="430"/>
      <c r="K339" s="430"/>
      <c r="L339" s="430"/>
      <c r="M339" s="430"/>
      <c r="N339" s="430"/>
      <c r="O339" s="430"/>
      <c r="P339" s="430"/>
      <c r="Q339" s="430"/>
      <c r="R339" s="430"/>
      <c r="S339" s="430"/>
      <c r="T339" s="430"/>
      <c r="U339" s="430"/>
      <c r="V339" s="430"/>
      <c r="W339" s="430"/>
      <c r="X339" s="430"/>
      <c r="Y339" s="430"/>
      <c r="Z339" s="430"/>
      <c r="AA339" s="430"/>
      <c r="AB339" s="430"/>
      <c r="AC339" s="430"/>
      <c r="AD339" s="430"/>
      <c r="AE339" s="430"/>
      <c r="AF339" s="430"/>
      <c r="AG339" s="430"/>
      <c r="AH339" s="430"/>
      <c r="AI339" s="430"/>
      <c r="AJ339" s="430"/>
      <c r="AK339" s="430"/>
      <c r="AL339" s="430"/>
      <c r="AM339" s="297"/>
    </row>
    <row r="340" spans="1:39" ht="15" customHeight="1">
      <c r="A340" s="430"/>
      <c r="B340" s="430"/>
      <c r="C340" s="430"/>
      <c r="D340" s="430"/>
      <c r="E340" s="430"/>
      <c r="F340" s="430"/>
      <c r="G340" s="430"/>
      <c r="H340" s="430"/>
      <c r="I340" s="430"/>
      <c r="J340" s="430"/>
      <c r="K340" s="430"/>
      <c r="L340" s="430"/>
      <c r="M340" s="430"/>
      <c r="N340" s="430"/>
      <c r="O340" s="430"/>
      <c r="P340" s="430"/>
      <c r="Q340" s="430"/>
      <c r="R340" s="430"/>
      <c r="S340" s="430"/>
      <c r="T340" s="430"/>
      <c r="U340" s="430"/>
      <c r="V340" s="430"/>
      <c r="W340" s="430"/>
      <c r="X340" s="430"/>
      <c r="Y340" s="430"/>
      <c r="Z340" s="430"/>
      <c r="AA340" s="430"/>
      <c r="AB340" s="430"/>
      <c r="AC340" s="430"/>
      <c r="AD340" s="430"/>
      <c r="AE340" s="430"/>
      <c r="AF340" s="430"/>
      <c r="AG340" s="430"/>
      <c r="AH340" s="430"/>
      <c r="AI340" s="430"/>
      <c r="AJ340" s="430"/>
      <c r="AK340" s="430"/>
      <c r="AL340" s="430"/>
      <c r="AM340" s="297"/>
    </row>
    <row r="341" spans="1:39" ht="15" customHeight="1">
      <c r="A341" s="430"/>
      <c r="B341" s="430"/>
      <c r="C341" s="430"/>
      <c r="D341" s="430"/>
      <c r="E341" s="430"/>
      <c r="F341" s="430"/>
      <c r="G341" s="430"/>
      <c r="H341" s="430"/>
      <c r="I341" s="430"/>
      <c r="J341" s="430"/>
      <c r="K341" s="430"/>
      <c r="L341" s="430"/>
      <c r="M341" s="430"/>
      <c r="N341" s="430"/>
      <c r="O341" s="430"/>
      <c r="P341" s="430"/>
      <c r="Q341" s="430"/>
      <c r="R341" s="430"/>
      <c r="S341" s="430"/>
      <c r="T341" s="430"/>
      <c r="U341" s="430"/>
      <c r="V341" s="430"/>
      <c r="W341" s="430"/>
      <c r="X341" s="430"/>
      <c r="Y341" s="430"/>
      <c r="Z341" s="430"/>
      <c r="AA341" s="430"/>
      <c r="AB341" s="430"/>
      <c r="AC341" s="430"/>
      <c r="AD341" s="430"/>
      <c r="AE341" s="430"/>
      <c r="AF341" s="430"/>
      <c r="AG341" s="430"/>
      <c r="AH341" s="430"/>
      <c r="AI341" s="430"/>
      <c r="AJ341" s="430"/>
      <c r="AK341" s="430"/>
      <c r="AL341" s="430"/>
      <c r="AM341" s="297"/>
    </row>
    <row r="342" spans="1:39" ht="15" customHeight="1">
      <c r="A342" s="430"/>
      <c r="B342" s="430"/>
      <c r="C342" s="430"/>
      <c r="D342" s="430"/>
      <c r="E342" s="430"/>
      <c r="F342" s="430"/>
      <c r="G342" s="430"/>
      <c r="H342" s="430"/>
      <c r="I342" s="430"/>
      <c r="J342" s="430"/>
      <c r="K342" s="430"/>
      <c r="L342" s="430"/>
      <c r="M342" s="430"/>
      <c r="N342" s="430"/>
      <c r="O342" s="430"/>
      <c r="P342" s="430"/>
      <c r="Q342" s="430"/>
      <c r="R342" s="430"/>
      <c r="S342" s="430"/>
      <c r="T342" s="430"/>
      <c r="U342" s="430"/>
      <c r="V342" s="430"/>
      <c r="W342" s="430"/>
      <c r="X342" s="430"/>
      <c r="Y342" s="430"/>
      <c r="Z342" s="430"/>
      <c r="AA342" s="430"/>
      <c r="AB342" s="430"/>
      <c r="AC342" s="430"/>
      <c r="AD342" s="430"/>
      <c r="AE342" s="430"/>
      <c r="AF342" s="430"/>
      <c r="AG342" s="430"/>
      <c r="AH342" s="430"/>
      <c r="AI342" s="430"/>
      <c r="AJ342" s="430"/>
      <c r="AK342" s="430"/>
      <c r="AL342" s="430"/>
      <c r="AM342" s="297"/>
    </row>
    <row r="343" spans="1:39" ht="15" customHeight="1">
      <c r="A343" s="430"/>
      <c r="B343" s="430"/>
      <c r="C343" s="430"/>
      <c r="D343" s="430"/>
      <c r="E343" s="430"/>
      <c r="F343" s="430"/>
      <c r="G343" s="430"/>
      <c r="H343" s="430"/>
      <c r="I343" s="430"/>
      <c r="J343" s="430"/>
      <c r="K343" s="430"/>
      <c r="L343" s="430"/>
      <c r="M343" s="430"/>
      <c r="N343" s="430"/>
      <c r="O343" s="430"/>
      <c r="P343" s="430"/>
      <c r="Q343" s="430"/>
      <c r="R343" s="430"/>
      <c r="S343" s="430"/>
      <c r="T343" s="430"/>
      <c r="U343" s="430"/>
      <c r="V343" s="430"/>
      <c r="W343" s="430"/>
      <c r="X343" s="430"/>
      <c r="Y343" s="430"/>
      <c r="Z343" s="430"/>
      <c r="AA343" s="430"/>
      <c r="AB343" s="430"/>
      <c r="AC343" s="430"/>
      <c r="AD343" s="430"/>
      <c r="AE343" s="430"/>
      <c r="AF343" s="430"/>
      <c r="AG343" s="430"/>
      <c r="AH343" s="430"/>
      <c r="AI343" s="430"/>
      <c r="AJ343" s="430"/>
      <c r="AK343" s="430"/>
      <c r="AL343" s="430"/>
      <c r="AM343" s="297"/>
    </row>
    <row r="344" spans="1:39" ht="6" customHeight="1">
      <c r="A344" s="430"/>
      <c r="B344" s="430"/>
      <c r="C344" s="430"/>
      <c r="D344" s="430"/>
      <c r="E344" s="430"/>
      <c r="F344" s="430"/>
      <c r="G344" s="430"/>
      <c r="H344" s="430"/>
      <c r="I344" s="430"/>
      <c r="J344" s="430"/>
      <c r="K344" s="430"/>
      <c r="L344" s="430"/>
      <c r="M344" s="430"/>
      <c r="N344" s="430"/>
      <c r="O344" s="430"/>
      <c r="P344" s="430"/>
      <c r="Q344" s="430"/>
      <c r="R344" s="430"/>
      <c r="S344" s="430"/>
      <c r="T344" s="430"/>
      <c r="U344" s="430"/>
      <c r="V344" s="430"/>
      <c r="W344" s="430"/>
      <c r="X344" s="430"/>
      <c r="Y344" s="430"/>
      <c r="Z344" s="430"/>
      <c r="AA344" s="430"/>
      <c r="AB344" s="430"/>
      <c r="AC344" s="430"/>
      <c r="AD344" s="430"/>
      <c r="AE344" s="430"/>
      <c r="AF344" s="430"/>
      <c r="AG344" s="430"/>
      <c r="AH344" s="430"/>
      <c r="AI344" s="430"/>
      <c r="AJ344" s="430"/>
      <c r="AK344" s="430"/>
      <c r="AL344" s="430"/>
      <c r="AM344" s="297"/>
    </row>
    <row r="345" spans="1:39" ht="15" customHeight="1">
      <c r="A345" s="430" t="s">
        <v>2481</v>
      </c>
      <c r="B345" s="430"/>
      <c r="C345" s="430"/>
      <c r="D345" s="430"/>
      <c r="E345" s="430"/>
      <c r="F345" s="430"/>
      <c r="G345" s="430"/>
      <c r="H345" s="430"/>
      <c r="I345" s="430"/>
      <c r="J345" s="430"/>
      <c r="K345" s="430"/>
      <c r="L345" s="430"/>
      <c r="M345" s="430"/>
      <c r="N345" s="430"/>
      <c r="O345" s="430"/>
      <c r="P345" s="430"/>
      <c r="Q345" s="430"/>
      <c r="R345" s="430"/>
      <c r="S345" s="430"/>
      <c r="T345" s="430"/>
      <c r="U345" s="430"/>
      <c r="V345" s="430"/>
      <c r="W345" s="430"/>
      <c r="X345" s="430"/>
      <c r="Y345" s="430"/>
      <c r="Z345" s="430"/>
      <c r="AA345" s="430"/>
      <c r="AB345" s="430"/>
      <c r="AC345" s="430"/>
      <c r="AD345" s="430"/>
      <c r="AE345" s="430"/>
      <c r="AF345" s="430"/>
      <c r="AG345" s="430"/>
      <c r="AH345" s="430"/>
      <c r="AI345" s="430"/>
      <c r="AJ345" s="430"/>
      <c r="AK345" s="430"/>
      <c r="AL345" s="430"/>
      <c r="AM345" s="297"/>
    </row>
    <row r="346" spans="1:39" ht="15" customHeight="1">
      <c r="A346" s="430"/>
      <c r="B346" s="430"/>
      <c r="C346" s="430"/>
      <c r="D346" s="430"/>
      <c r="E346" s="430"/>
      <c r="F346" s="430"/>
      <c r="G346" s="430"/>
      <c r="H346" s="430"/>
      <c r="I346" s="430"/>
      <c r="J346" s="430"/>
      <c r="K346" s="430"/>
      <c r="L346" s="430"/>
      <c r="M346" s="430"/>
      <c r="N346" s="430"/>
      <c r="O346" s="430"/>
      <c r="P346" s="430"/>
      <c r="Q346" s="430"/>
      <c r="R346" s="430"/>
      <c r="S346" s="430"/>
      <c r="T346" s="430"/>
      <c r="U346" s="430"/>
      <c r="V346" s="430"/>
      <c r="W346" s="430"/>
      <c r="X346" s="430"/>
      <c r="Y346" s="430"/>
      <c r="Z346" s="430"/>
      <c r="AA346" s="430"/>
      <c r="AB346" s="430"/>
      <c r="AC346" s="430"/>
      <c r="AD346" s="430"/>
      <c r="AE346" s="430"/>
      <c r="AF346" s="430"/>
      <c r="AG346" s="430"/>
      <c r="AH346" s="430"/>
      <c r="AI346" s="430"/>
      <c r="AJ346" s="430"/>
      <c r="AK346" s="430"/>
      <c r="AL346" s="430"/>
      <c r="AM346" s="297"/>
    </row>
    <row r="347" spans="1:39" ht="15" customHeight="1">
      <c r="A347" s="430"/>
      <c r="B347" s="430"/>
      <c r="C347" s="430"/>
      <c r="D347" s="430"/>
      <c r="E347" s="430"/>
      <c r="F347" s="430"/>
      <c r="G347" s="430"/>
      <c r="H347" s="430"/>
      <c r="I347" s="430"/>
      <c r="J347" s="430"/>
      <c r="K347" s="430"/>
      <c r="L347" s="430"/>
      <c r="M347" s="430"/>
      <c r="N347" s="430"/>
      <c r="O347" s="430"/>
      <c r="P347" s="430"/>
      <c r="Q347" s="430"/>
      <c r="R347" s="430"/>
      <c r="S347" s="430"/>
      <c r="T347" s="430"/>
      <c r="U347" s="430"/>
      <c r="V347" s="430"/>
      <c r="W347" s="430"/>
      <c r="X347" s="430"/>
      <c r="Y347" s="430"/>
      <c r="Z347" s="430"/>
      <c r="AA347" s="430"/>
      <c r="AB347" s="430"/>
      <c r="AC347" s="430"/>
      <c r="AD347" s="430"/>
      <c r="AE347" s="430"/>
      <c r="AF347" s="430"/>
      <c r="AG347" s="430"/>
      <c r="AH347" s="430"/>
      <c r="AI347" s="430"/>
      <c r="AJ347" s="430"/>
      <c r="AK347" s="430"/>
      <c r="AL347" s="430"/>
      <c r="AM347" s="297"/>
    </row>
    <row r="348" spans="1:39" ht="15" customHeight="1">
      <c r="A348" s="430"/>
      <c r="B348" s="430"/>
      <c r="C348" s="430"/>
      <c r="D348" s="430"/>
      <c r="E348" s="430"/>
      <c r="F348" s="430"/>
      <c r="G348" s="430"/>
      <c r="H348" s="430"/>
      <c r="I348" s="430"/>
      <c r="J348" s="430"/>
      <c r="K348" s="430"/>
      <c r="L348" s="430"/>
      <c r="M348" s="430"/>
      <c r="N348" s="430"/>
      <c r="O348" s="430"/>
      <c r="P348" s="430"/>
      <c r="Q348" s="430"/>
      <c r="R348" s="430"/>
      <c r="S348" s="430"/>
      <c r="T348" s="430"/>
      <c r="U348" s="430"/>
      <c r="V348" s="430"/>
      <c r="W348" s="430"/>
      <c r="X348" s="430"/>
      <c r="Y348" s="430"/>
      <c r="Z348" s="430"/>
      <c r="AA348" s="430"/>
      <c r="AB348" s="430"/>
      <c r="AC348" s="430"/>
      <c r="AD348" s="430"/>
      <c r="AE348" s="430"/>
      <c r="AF348" s="430"/>
      <c r="AG348" s="430"/>
      <c r="AH348" s="430"/>
      <c r="AI348" s="430"/>
      <c r="AJ348" s="430"/>
      <c r="AK348" s="430"/>
      <c r="AL348" s="430"/>
      <c r="AM348" s="297"/>
    </row>
    <row r="349" spans="1:39" ht="18" customHeight="1">
      <c r="A349" s="430"/>
      <c r="B349" s="430"/>
      <c r="C349" s="430"/>
      <c r="D349" s="430"/>
      <c r="E349" s="430"/>
      <c r="F349" s="430"/>
      <c r="G349" s="430"/>
      <c r="H349" s="430"/>
      <c r="I349" s="430"/>
      <c r="J349" s="430"/>
      <c r="K349" s="430"/>
      <c r="L349" s="430"/>
      <c r="M349" s="430"/>
      <c r="N349" s="430"/>
      <c r="O349" s="430"/>
      <c r="P349" s="430"/>
      <c r="Q349" s="430"/>
      <c r="R349" s="430"/>
      <c r="S349" s="430"/>
      <c r="T349" s="430"/>
      <c r="U349" s="430"/>
      <c r="V349" s="430"/>
      <c r="W349" s="430"/>
      <c r="X349" s="430"/>
      <c r="Y349" s="430"/>
      <c r="Z349" s="430"/>
      <c r="AA349" s="430"/>
      <c r="AB349" s="430"/>
      <c r="AC349" s="430"/>
      <c r="AD349" s="430"/>
      <c r="AE349" s="430"/>
      <c r="AF349" s="430"/>
      <c r="AG349" s="430"/>
      <c r="AH349" s="430"/>
      <c r="AI349" s="430"/>
      <c r="AJ349" s="430"/>
      <c r="AK349" s="430"/>
      <c r="AL349" s="430"/>
      <c r="AM349" s="297"/>
    </row>
    <row r="350" spans="1:39" ht="15" customHeight="1">
      <c r="A350" s="430"/>
      <c r="B350" s="430"/>
      <c r="C350" s="430"/>
      <c r="D350" s="430"/>
      <c r="E350" s="430"/>
      <c r="F350" s="430"/>
      <c r="G350" s="430"/>
      <c r="H350" s="430"/>
      <c r="I350" s="430"/>
      <c r="J350" s="430"/>
      <c r="K350" s="430"/>
      <c r="L350" s="430"/>
      <c r="M350" s="430"/>
      <c r="N350" s="430"/>
      <c r="O350" s="430"/>
      <c r="P350" s="430"/>
      <c r="Q350" s="430"/>
      <c r="R350" s="430"/>
      <c r="S350" s="430"/>
      <c r="T350" s="430"/>
      <c r="U350" s="430"/>
      <c r="V350" s="430"/>
      <c r="W350" s="430"/>
      <c r="X350" s="430"/>
      <c r="Y350" s="430"/>
      <c r="Z350" s="430"/>
      <c r="AA350" s="430"/>
      <c r="AB350" s="430"/>
      <c r="AC350" s="430"/>
      <c r="AD350" s="430"/>
      <c r="AE350" s="430"/>
      <c r="AF350" s="430"/>
      <c r="AG350" s="430"/>
      <c r="AH350" s="430"/>
      <c r="AI350" s="430"/>
      <c r="AJ350" s="430"/>
      <c r="AK350" s="430"/>
      <c r="AL350" s="430"/>
      <c r="AM350" s="297"/>
    </row>
    <row r="351" spans="1:39" ht="15" customHeight="1">
      <c r="A351" s="430"/>
      <c r="B351" s="430"/>
      <c r="C351" s="430"/>
      <c r="D351" s="430"/>
      <c r="E351" s="430"/>
      <c r="F351" s="430"/>
      <c r="G351" s="430"/>
      <c r="H351" s="430"/>
      <c r="I351" s="430"/>
      <c r="J351" s="430"/>
      <c r="K351" s="430"/>
      <c r="L351" s="430"/>
      <c r="M351" s="430"/>
      <c r="N351" s="430"/>
      <c r="O351" s="430"/>
      <c r="P351" s="430"/>
      <c r="Q351" s="430"/>
      <c r="R351" s="430"/>
      <c r="S351" s="430"/>
      <c r="T351" s="430"/>
      <c r="U351" s="430"/>
      <c r="V351" s="430"/>
      <c r="W351" s="430"/>
      <c r="X351" s="430"/>
      <c r="Y351" s="430"/>
      <c r="Z351" s="430"/>
      <c r="AA351" s="430"/>
      <c r="AB351" s="430"/>
      <c r="AC351" s="430"/>
      <c r="AD351" s="430"/>
      <c r="AE351" s="430"/>
      <c r="AF351" s="430"/>
      <c r="AG351" s="430"/>
      <c r="AH351" s="430"/>
      <c r="AI351" s="430"/>
      <c r="AJ351" s="430"/>
      <c r="AK351" s="430"/>
      <c r="AL351" s="430"/>
      <c r="AM351" s="297"/>
    </row>
    <row r="352" spans="1:39" ht="15" customHeight="1">
      <c r="A352" s="430"/>
      <c r="B352" s="430"/>
      <c r="C352" s="430"/>
      <c r="D352" s="430"/>
      <c r="E352" s="430"/>
      <c r="F352" s="430"/>
      <c r="G352" s="430"/>
      <c r="H352" s="430"/>
      <c r="I352" s="430"/>
      <c r="J352" s="430"/>
      <c r="K352" s="430"/>
      <c r="L352" s="430"/>
      <c r="M352" s="430"/>
      <c r="N352" s="430"/>
      <c r="O352" s="430"/>
      <c r="P352" s="430"/>
      <c r="Q352" s="430"/>
      <c r="R352" s="430"/>
      <c r="S352" s="430"/>
      <c r="T352" s="430"/>
      <c r="U352" s="430"/>
      <c r="V352" s="430"/>
      <c r="W352" s="430"/>
      <c r="X352" s="430"/>
      <c r="Y352" s="430"/>
      <c r="Z352" s="430"/>
      <c r="AA352" s="430"/>
      <c r="AB352" s="430"/>
      <c r="AC352" s="430"/>
      <c r="AD352" s="430"/>
      <c r="AE352" s="430"/>
      <c r="AF352" s="430"/>
      <c r="AG352" s="430"/>
      <c r="AH352" s="430"/>
      <c r="AI352" s="430"/>
      <c r="AJ352" s="430"/>
      <c r="AK352" s="430"/>
      <c r="AL352" s="430"/>
      <c r="AM352" s="297"/>
    </row>
    <row r="353" spans="1:39" ht="15" customHeight="1">
      <c r="A353" s="430"/>
      <c r="B353" s="430"/>
      <c r="C353" s="430"/>
      <c r="D353" s="430"/>
      <c r="E353" s="430"/>
      <c r="F353" s="430"/>
      <c r="G353" s="430"/>
      <c r="H353" s="430"/>
      <c r="I353" s="430"/>
      <c r="J353" s="430"/>
      <c r="K353" s="430"/>
      <c r="L353" s="430"/>
      <c r="M353" s="430"/>
      <c r="N353" s="430"/>
      <c r="O353" s="430"/>
      <c r="P353" s="430"/>
      <c r="Q353" s="430"/>
      <c r="R353" s="430"/>
      <c r="S353" s="430"/>
      <c r="T353" s="430"/>
      <c r="U353" s="430"/>
      <c r="V353" s="430"/>
      <c r="W353" s="430"/>
      <c r="X353" s="430"/>
      <c r="Y353" s="430"/>
      <c r="Z353" s="430"/>
      <c r="AA353" s="430"/>
      <c r="AB353" s="430"/>
      <c r="AC353" s="430"/>
      <c r="AD353" s="430"/>
      <c r="AE353" s="430"/>
      <c r="AF353" s="430"/>
      <c r="AG353" s="430"/>
      <c r="AH353" s="430"/>
      <c r="AI353" s="430"/>
      <c r="AJ353" s="430"/>
      <c r="AK353" s="430"/>
      <c r="AL353" s="430"/>
      <c r="AM353" s="297"/>
    </row>
    <row r="354" spans="1:39" ht="15" customHeight="1">
      <c r="A354" s="430"/>
      <c r="B354" s="430"/>
      <c r="C354" s="430"/>
      <c r="D354" s="430"/>
      <c r="E354" s="430"/>
      <c r="F354" s="430"/>
      <c r="G354" s="430"/>
      <c r="H354" s="430"/>
      <c r="I354" s="430"/>
      <c r="J354" s="430"/>
      <c r="K354" s="430"/>
      <c r="L354" s="430"/>
      <c r="M354" s="430"/>
      <c r="N354" s="430"/>
      <c r="O354" s="430"/>
      <c r="P354" s="430"/>
      <c r="Q354" s="430"/>
      <c r="R354" s="430"/>
      <c r="S354" s="430"/>
      <c r="T354" s="430"/>
      <c r="U354" s="430"/>
      <c r="V354" s="430"/>
      <c r="W354" s="430"/>
      <c r="X354" s="430"/>
      <c r="Y354" s="430"/>
      <c r="Z354" s="430"/>
      <c r="AA354" s="430"/>
      <c r="AB354" s="430"/>
      <c r="AC354" s="430"/>
      <c r="AD354" s="430"/>
      <c r="AE354" s="430"/>
      <c r="AF354" s="430"/>
      <c r="AG354" s="430"/>
      <c r="AH354" s="430"/>
      <c r="AI354" s="430"/>
      <c r="AJ354" s="430"/>
      <c r="AK354" s="430"/>
      <c r="AL354" s="430"/>
      <c r="AM354" s="297"/>
    </row>
    <row r="355" spans="1:39" ht="15" customHeight="1">
      <c r="A355" s="430"/>
      <c r="B355" s="430"/>
      <c r="C355" s="430"/>
      <c r="D355" s="430"/>
      <c r="E355" s="430"/>
      <c r="F355" s="430"/>
      <c r="G355" s="430"/>
      <c r="H355" s="430"/>
      <c r="I355" s="430"/>
      <c r="J355" s="430"/>
      <c r="K355" s="430"/>
      <c r="L355" s="430"/>
      <c r="M355" s="430"/>
      <c r="N355" s="430"/>
      <c r="O355" s="430"/>
      <c r="P355" s="430"/>
      <c r="Q355" s="430"/>
      <c r="R355" s="430"/>
      <c r="S355" s="430"/>
      <c r="T355" s="430"/>
      <c r="U355" s="430"/>
      <c r="V355" s="430"/>
      <c r="W355" s="430"/>
      <c r="X355" s="430"/>
      <c r="Y355" s="430"/>
      <c r="Z355" s="430"/>
      <c r="AA355" s="430"/>
      <c r="AB355" s="430"/>
      <c r="AC355" s="430"/>
      <c r="AD355" s="430"/>
      <c r="AE355" s="430"/>
      <c r="AF355" s="430"/>
      <c r="AG355" s="430"/>
      <c r="AH355" s="430"/>
      <c r="AI355" s="430"/>
      <c r="AJ355" s="430"/>
      <c r="AK355" s="430"/>
      <c r="AL355" s="430"/>
      <c r="AM355" s="297"/>
    </row>
    <row r="356" spans="1:39" ht="15" customHeight="1">
      <c r="A356" s="430"/>
      <c r="B356" s="430"/>
      <c r="C356" s="430"/>
      <c r="D356" s="430"/>
      <c r="E356" s="430"/>
      <c r="F356" s="430"/>
      <c r="G356" s="430"/>
      <c r="H356" s="430"/>
      <c r="I356" s="430"/>
      <c r="J356" s="430"/>
      <c r="K356" s="430"/>
      <c r="L356" s="430"/>
      <c r="M356" s="430"/>
      <c r="N356" s="430"/>
      <c r="O356" s="430"/>
      <c r="P356" s="430"/>
      <c r="Q356" s="430"/>
      <c r="R356" s="430"/>
      <c r="S356" s="430"/>
      <c r="T356" s="430"/>
      <c r="U356" s="430"/>
      <c r="V356" s="430"/>
      <c r="W356" s="430"/>
      <c r="X356" s="430"/>
      <c r="Y356" s="430"/>
      <c r="Z356" s="430"/>
      <c r="AA356" s="430"/>
      <c r="AB356" s="430"/>
      <c r="AC356" s="430"/>
      <c r="AD356" s="430"/>
      <c r="AE356" s="430"/>
      <c r="AF356" s="430"/>
      <c r="AG356" s="430"/>
      <c r="AH356" s="430"/>
      <c r="AI356" s="430"/>
      <c r="AJ356" s="430"/>
      <c r="AK356" s="430"/>
      <c r="AL356" s="430"/>
      <c r="AM356" s="297"/>
    </row>
    <row r="357" spans="1:39" ht="15" customHeight="1">
      <c r="A357" s="430"/>
      <c r="B357" s="430"/>
      <c r="C357" s="430"/>
      <c r="D357" s="430"/>
      <c r="E357" s="430"/>
      <c r="F357" s="430"/>
      <c r="G357" s="430"/>
      <c r="H357" s="430"/>
      <c r="I357" s="430"/>
      <c r="J357" s="430"/>
      <c r="K357" s="430"/>
      <c r="L357" s="430"/>
      <c r="M357" s="430"/>
      <c r="N357" s="430"/>
      <c r="O357" s="430"/>
      <c r="P357" s="430"/>
      <c r="Q357" s="430"/>
      <c r="R357" s="430"/>
      <c r="S357" s="430"/>
      <c r="T357" s="430"/>
      <c r="U357" s="430"/>
      <c r="V357" s="430"/>
      <c r="W357" s="430"/>
      <c r="X357" s="430"/>
      <c r="Y357" s="430"/>
      <c r="Z357" s="430"/>
      <c r="AA357" s="430"/>
      <c r="AB357" s="430"/>
      <c r="AC357" s="430"/>
      <c r="AD357" s="430"/>
      <c r="AE357" s="430"/>
      <c r="AF357" s="430"/>
      <c r="AG357" s="430"/>
      <c r="AH357" s="430"/>
      <c r="AI357" s="430"/>
      <c r="AJ357" s="430"/>
      <c r="AK357" s="430"/>
      <c r="AL357" s="430"/>
      <c r="AM357" s="297"/>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formula1>1</formula1>
      <formula2>100</formula2>
    </dataValidation>
    <dataValidation type="whole" allowBlank="1" showInputMessage="1" showErrorMessage="1" error="エラー77_x000a_" sqref="K105:P105 T105:Y105 AC105:AH105">
      <formula1>0</formula1>
      <formula2>100</formula2>
    </dataValidation>
    <dataValidation type="decimal" operator="greaterThan" allowBlank="1" showInputMessage="1" showErrorMessage="1" sqref="AC93:AF93 K93:N93 T93:W93 L161">
      <formula1>0</formula1>
    </dataValidation>
    <dataValidation type="decimal" operator="greaterThan" allowBlank="1" showInputMessage="1" showErrorMessage="1" error="エラー08" sqref="AA109:AD109">
      <formula1>0</formula1>
    </dataValidation>
    <dataValidation type="whole" allowBlank="1" showInputMessage="1" showErrorMessage="1" sqref="L60:O61 Y10:AB11 N39:Q39">
      <formula1>1945</formula1>
      <formula2>2999</formula2>
    </dataValidation>
    <dataValidation type="whole" allowBlank="1" showInputMessage="1" showErrorMessage="1" sqref="Q60:S61 AD10:AE11 S39:V39">
      <formula1>1</formula1>
      <formula2>12</formula2>
    </dataValidation>
    <dataValidation type="whole" allowBlank="1" showInputMessage="1" showErrorMessage="1" sqref="U60:W61 AG10:AH11 X39:AA39">
      <formula1>1</formula1>
      <formula2>31</formula2>
    </dataValidation>
    <dataValidation operator="greaterThan" allowBlank="1" showInputMessage="1" showErrorMessage="1" sqref="R95 K94:K99 AA97 AJ97 R97 R99 AJ95 AC94:AC99 AA95 AA99 T94:T99 AJ99"/>
    <dataValidation type="list" allowBlank="1" showInputMessage="1" showErrorMessage="1" sqref="O72:T72">
      <formula1>INDIRECT(J72)</formula1>
    </dataValidation>
    <dataValidation type="whole" operator="greaterThan" allowBlank="1" showInputMessage="1" showErrorMessage="1" sqref="AC92:AG92 T92:X92 K92:O92 N95:Q95 W95:Z95 AF95:AI95 AF97:AI97 W97:Z97 N97:Q97 N99:Q99 W99:Z99 AF99:AI99">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formula1>0</formula1>
    </dataValidation>
    <dataValidation type="whole" operator="greaterThan" allowBlank="1" showInputMessage="1" showErrorMessage="1" error="エラー08" sqref="R109:Z109">
      <formula1>0</formula1>
    </dataValidation>
    <dataValidation type="whole" operator="greaterThanOrEqual" allowBlank="1" showInputMessage="1" showErrorMessage="1" sqref="K104:O104 T104:X104 AC104:AG104 AE106:AG106 V106:X106 M106:O106">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市町村コード!$A$3:$A$49</xm:f>
          </x14:formula1>
          <xm:sqref>J72:N72</xm:sqref>
        </x14:dataValidation>
        <x14:dataValidation type="list" allowBlank="1" showInputMessage="1" showErrorMessage="1">
          <x14:formula1>
            <xm:f>用途番号用!$A$2:$A$33</xm:f>
          </x14:formula1>
          <xm:sqref>J81:R81 L153:S153</xm:sqref>
        </x14:dataValidation>
        <x14:dataValidation type="list" allowBlank="1" showInputMessage="1" showErrorMessage="1">
          <x14:formula1>
            <xm:f>用途番号用!$B$2:$B$73</xm:f>
          </x14:formula1>
          <xm:sqref>J86:AJ86</xm:sqref>
        </x14:dataValidation>
        <x14:dataValidation type="list" allowBlank="1" showInputMessage="1" showErrorMessage="1">
          <x14:formula1>
            <xm:f>用途番号用!$C$2:$C$7</xm:f>
          </x14:formula1>
          <xm:sqref>J88:AJ89</xm:sqref>
        </x14:dataValidation>
        <x14:dataValidation type="list" operator="greaterThan" allowBlank="1" showInputMessage="1" showErrorMessage="1">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workbookViewId="0">
      <selection activeCell="D6" sqref="D6"/>
    </sheetView>
  </sheetViews>
  <sheetFormatPr defaultRowHeight="13.5"/>
  <sheetData>
    <row r="1" spans="1:3">
      <c r="A1" s="6" t="s">
        <v>2368</v>
      </c>
      <c r="B1" s="6" t="s">
        <v>2318</v>
      </c>
      <c r="C1" s="6" t="s">
        <v>2441</v>
      </c>
    </row>
    <row r="2" spans="1:3">
      <c r="A2" t="s">
        <v>2367</v>
      </c>
      <c r="B2" t="s">
        <v>2369</v>
      </c>
      <c r="C2" t="s">
        <v>2367</v>
      </c>
    </row>
    <row r="3" spans="1:3">
      <c r="A3" t="s">
        <v>2289</v>
      </c>
      <c r="B3" t="s">
        <v>2370</v>
      </c>
      <c r="C3" t="s">
        <v>2289</v>
      </c>
    </row>
    <row r="4" spans="1:3">
      <c r="A4">
        <v>10</v>
      </c>
      <c r="B4" t="s">
        <v>2371</v>
      </c>
      <c r="C4" t="s">
        <v>2327</v>
      </c>
    </row>
    <row r="5" spans="1:3">
      <c r="A5">
        <v>11</v>
      </c>
      <c r="B5" t="s">
        <v>2372</v>
      </c>
      <c r="C5" t="s">
        <v>2328</v>
      </c>
    </row>
    <row r="6" spans="1:3">
      <c r="A6">
        <v>12</v>
      </c>
      <c r="B6" t="s">
        <v>2373</v>
      </c>
      <c r="C6" t="s">
        <v>2329</v>
      </c>
    </row>
    <row r="7" spans="1:3">
      <c r="A7">
        <v>13</v>
      </c>
      <c r="B7" t="s">
        <v>2374</v>
      </c>
      <c r="C7" t="s">
        <v>2330</v>
      </c>
    </row>
    <row r="8" spans="1:3">
      <c r="A8">
        <v>14</v>
      </c>
      <c r="B8" t="s">
        <v>2375</v>
      </c>
    </row>
    <row r="9" spans="1:3">
      <c r="A9">
        <v>15</v>
      </c>
      <c r="B9" t="s">
        <v>2376</v>
      </c>
    </row>
    <row r="10" spans="1:3">
      <c r="A10">
        <v>16</v>
      </c>
      <c r="B10" t="s">
        <v>2377</v>
      </c>
    </row>
    <row r="11" spans="1:3">
      <c r="A11">
        <v>17</v>
      </c>
      <c r="B11" t="s">
        <v>2378</v>
      </c>
    </row>
    <row r="12" spans="1:3">
      <c r="A12">
        <v>18</v>
      </c>
      <c r="B12" t="s">
        <v>2379</v>
      </c>
    </row>
    <row r="13" spans="1:3">
      <c r="A13">
        <v>19</v>
      </c>
      <c r="B13" t="s">
        <v>2380</v>
      </c>
    </row>
    <row r="14" spans="1:3">
      <c r="A14">
        <v>20</v>
      </c>
      <c r="B14" t="s">
        <v>2381</v>
      </c>
    </row>
    <row r="15" spans="1:3">
      <c r="A15">
        <v>21</v>
      </c>
      <c r="B15" t="s">
        <v>2382</v>
      </c>
    </row>
    <row r="16" spans="1:3">
      <c r="A16">
        <v>22</v>
      </c>
      <c r="B16" t="s">
        <v>2383</v>
      </c>
    </row>
    <row r="17" spans="1:2">
      <c r="A17">
        <v>23</v>
      </c>
      <c r="B17" t="s">
        <v>2384</v>
      </c>
    </row>
    <row r="18" spans="1:2">
      <c r="A18">
        <v>24</v>
      </c>
      <c r="B18" t="s">
        <v>2385</v>
      </c>
    </row>
    <row r="19" spans="1:2">
      <c r="A19">
        <v>30</v>
      </c>
      <c r="B19" t="s">
        <v>2386</v>
      </c>
    </row>
    <row r="20" spans="1:2">
      <c r="A20">
        <v>31</v>
      </c>
      <c r="B20" t="s">
        <v>2387</v>
      </c>
    </row>
    <row r="21" spans="1:2">
      <c r="A21">
        <v>32</v>
      </c>
      <c r="B21" t="s">
        <v>2388</v>
      </c>
    </row>
    <row r="22" spans="1:2">
      <c r="A22">
        <v>33</v>
      </c>
      <c r="B22" t="s">
        <v>2389</v>
      </c>
    </row>
    <row r="23" spans="1:2">
      <c r="A23">
        <v>34</v>
      </c>
      <c r="B23" t="s">
        <v>2390</v>
      </c>
    </row>
    <row r="24" spans="1:2">
      <c r="A24">
        <v>35</v>
      </c>
      <c r="B24" t="s">
        <v>2391</v>
      </c>
    </row>
    <row r="25" spans="1:2">
      <c r="A25">
        <v>36</v>
      </c>
      <c r="B25" t="s">
        <v>2392</v>
      </c>
    </row>
    <row r="26" spans="1:2">
      <c r="A26">
        <v>37</v>
      </c>
      <c r="B26" t="s">
        <v>2393</v>
      </c>
    </row>
    <row r="27" spans="1:2">
      <c r="A27">
        <v>38</v>
      </c>
      <c r="B27" t="s">
        <v>2394</v>
      </c>
    </row>
    <row r="28" spans="1:2">
      <c r="A28">
        <v>39</v>
      </c>
      <c r="B28" t="s">
        <v>2395</v>
      </c>
    </row>
    <row r="29" spans="1:2">
      <c r="A29">
        <v>40</v>
      </c>
      <c r="B29" t="s">
        <v>2396</v>
      </c>
    </row>
    <row r="30" spans="1:2">
      <c r="A30">
        <v>41</v>
      </c>
      <c r="B30" t="s">
        <v>2397</v>
      </c>
    </row>
    <row r="31" spans="1:2">
      <c r="A31">
        <v>42</v>
      </c>
      <c r="B31" t="s">
        <v>2398</v>
      </c>
    </row>
    <row r="32" spans="1:2">
      <c r="A32">
        <v>43</v>
      </c>
      <c r="B32" t="s">
        <v>2399</v>
      </c>
    </row>
    <row r="33" spans="1:2">
      <c r="A33">
        <v>44</v>
      </c>
      <c r="B33" t="s">
        <v>2400</v>
      </c>
    </row>
    <row r="34" spans="1:2">
      <c r="B34" t="s">
        <v>2401</v>
      </c>
    </row>
    <row r="35" spans="1:2">
      <c r="B35" t="s">
        <v>2402</v>
      </c>
    </row>
    <row r="36" spans="1:2">
      <c r="B36" t="s">
        <v>2403</v>
      </c>
    </row>
    <row r="37" spans="1:2">
      <c r="B37" t="s">
        <v>2404</v>
      </c>
    </row>
    <row r="38" spans="1:2">
      <c r="B38" t="s">
        <v>2405</v>
      </c>
    </row>
    <row r="39" spans="1:2">
      <c r="B39" t="s">
        <v>2406</v>
      </c>
    </row>
    <row r="40" spans="1:2">
      <c r="B40" t="s">
        <v>2407</v>
      </c>
    </row>
    <row r="41" spans="1:2">
      <c r="B41" t="s">
        <v>2408</v>
      </c>
    </row>
    <row r="42" spans="1:2">
      <c r="B42" t="s">
        <v>2409</v>
      </c>
    </row>
    <row r="43" spans="1:2">
      <c r="B43" t="s">
        <v>2410</v>
      </c>
    </row>
    <row r="44" spans="1:2">
      <c r="B44" t="s">
        <v>2411</v>
      </c>
    </row>
    <row r="45" spans="1:2">
      <c r="B45" t="s">
        <v>2412</v>
      </c>
    </row>
    <row r="46" spans="1:2">
      <c r="B46" t="s">
        <v>2413</v>
      </c>
    </row>
    <row r="47" spans="1:2">
      <c r="B47" t="s">
        <v>2414</v>
      </c>
    </row>
    <row r="48" spans="1:2">
      <c r="B48" t="s">
        <v>2415</v>
      </c>
    </row>
    <row r="49" spans="2:2">
      <c r="B49" t="s">
        <v>2416</v>
      </c>
    </row>
    <row r="50" spans="2:2">
      <c r="B50" t="s">
        <v>2417</v>
      </c>
    </row>
    <row r="51" spans="2:2">
      <c r="B51" t="s">
        <v>2418</v>
      </c>
    </row>
    <row r="52" spans="2:2">
      <c r="B52" t="s">
        <v>2419</v>
      </c>
    </row>
    <row r="53" spans="2:2">
      <c r="B53" t="s">
        <v>2420</v>
      </c>
    </row>
    <row r="54" spans="2:2">
      <c r="B54" t="s">
        <v>2421</v>
      </c>
    </row>
    <row r="55" spans="2:2">
      <c r="B55" t="s">
        <v>2422</v>
      </c>
    </row>
    <row r="56" spans="2:2">
      <c r="B56" t="s">
        <v>2423</v>
      </c>
    </row>
    <row r="57" spans="2:2">
      <c r="B57" t="s">
        <v>2424</v>
      </c>
    </row>
    <row r="58" spans="2:2">
      <c r="B58" t="s">
        <v>2425</v>
      </c>
    </row>
    <row r="59" spans="2:2">
      <c r="B59" t="s">
        <v>2426</v>
      </c>
    </row>
    <row r="60" spans="2:2">
      <c r="B60" t="s">
        <v>2427</v>
      </c>
    </row>
    <row r="61" spans="2:2">
      <c r="B61" t="s">
        <v>2428</v>
      </c>
    </row>
    <row r="62" spans="2:2">
      <c r="B62" t="s">
        <v>2429</v>
      </c>
    </row>
    <row r="63" spans="2:2">
      <c r="B63" t="s">
        <v>2430</v>
      </c>
    </row>
    <row r="64" spans="2:2">
      <c r="B64" t="s">
        <v>2431</v>
      </c>
    </row>
    <row r="65" spans="2:2">
      <c r="B65" t="s">
        <v>2432</v>
      </c>
    </row>
    <row r="66" spans="2:2">
      <c r="B66" t="s">
        <v>2433</v>
      </c>
    </row>
    <row r="67" spans="2:2">
      <c r="B67" t="s">
        <v>2434</v>
      </c>
    </row>
    <row r="68" spans="2:2">
      <c r="B68" t="s">
        <v>2435</v>
      </c>
    </row>
    <row r="69" spans="2:2">
      <c r="B69" t="s">
        <v>2436</v>
      </c>
    </row>
    <row r="70" spans="2:2">
      <c r="B70" t="s">
        <v>2437</v>
      </c>
    </row>
    <row r="71" spans="2:2">
      <c r="B71" t="s">
        <v>2438</v>
      </c>
    </row>
    <row r="72" spans="2:2">
      <c r="B72" t="s">
        <v>2439</v>
      </c>
    </row>
    <row r="73" spans="2:2">
      <c r="B73" t="s">
        <v>2440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S683"/>
  <sheetViews>
    <sheetView zoomScaleNormal="100" zoomScaleSheetLayoutView="100" workbookViewId="0">
      <selection activeCell="AT22" sqref="AT22"/>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430" t="s">
        <v>2490</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368"/>
    </row>
    <row r="2" spans="1:39" ht="15" customHeight="1">
      <c r="A2" s="430"/>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K2" s="430"/>
      <c r="AL2" s="430"/>
      <c r="AM2" s="368"/>
    </row>
    <row r="3" spans="1:39" ht="15" customHeight="1">
      <c r="A3" s="430"/>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368"/>
    </row>
    <row r="4" spans="1:39" ht="15" customHeight="1">
      <c r="A4" s="430"/>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368"/>
    </row>
    <row r="5" spans="1:39" ht="15" customHeight="1">
      <c r="A5" s="430"/>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0"/>
      <c r="AI5" s="430"/>
      <c r="AJ5" s="430"/>
      <c r="AK5" s="430"/>
      <c r="AL5" s="430"/>
      <c r="AM5" s="368"/>
    </row>
    <row r="6" spans="1:39" ht="15" customHeight="1">
      <c r="A6" s="430"/>
      <c r="B6" s="430"/>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368"/>
    </row>
    <row r="7" spans="1:39" ht="15" customHeight="1">
      <c r="A7" s="430"/>
      <c r="B7" s="430"/>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368"/>
    </row>
    <row r="8" spans="1:39" ht="15" customHeight="1">
      <c r="A8" s="430"/>
      <c r="B8" s="430"/>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368"/>
    </row>
    <row r="9" spans="1:39" ht="15" customHeight="1">
      <c r="A9" s="430"/>
      <c r="B9" s="430"/>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c r="AM9" s="368"/>
    </row>
    <row r="10" spans="1:39" ht="15" customHeight="1">
      <c r="A10" s="430"/>
      <c r="B10" s="430"/>
      <c r="C10" s="430"/>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368"/>
    </row>
    <row r="11" spans="1:39" ht="15" customHeight="1">
      <c r="A11" s="430"/>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368"/>
    </row>
    <row r="12" spans="1:39" ht="15" customHeight="1">
      <c r="A12" s="430"/>
      <c r="B12" s="430"/>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368"/>
    </row>
    <row r="13" spans="1:39" ht="15" customHeight="1">
      <c r="A13" s="430"/>
      <c r="B13" s="430"/>
      <c r="C13" s="430"/>
      <c r="D13" s="430"/>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30"/>
      <c r="AL13" s="430"/>
      <c r="AM13" s="368"/>
    </row>
    <row r="14" spans="1:39" ht="15" customHeight="1">
      <c r="A14" s="430"/>
      <c r="B14" s="430"/>
      <c r="C14" s="430"/>
      <c r="D14" s="430"/>
      <c r="E14" s="430"/>
      <c r="F14" s="430"/>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430"/>
      <c r="AL14" s="430"/>
      <c r="AM14" s="368"/>
    </row>
    <row r="15" spans="1:39" ht="15" customHeight="1">
      <c r="A15" s="430"/>
      <c r="B15" s="430"/>
      <c r="C15" s="430"/>
      <c r="D15" s="430"/>
      <c r="E15" s="430"/>
      <c r="F15" s="430"/>
      <c r="G15" s="430"/>
      <c r="H15" s="430"/>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0"/>
      <c r="AF15" s="430"/>
      <c r="AG15" s="430"/>
      <c r="AH15" s="430"/>
      <c r="AI15" s="430"/>
      <c r="AJ15" s="430"/>
      <c r="AK15" s="430"/>
      <c r="AL15" s="430"/>
      <c r="AM15" s="368"/>
    </row>
    <row r="16" spans="1:39" ht="15" customHeight="1">
      <c r="A16" s="430"/>
      <c r="B16" s="430"/>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368"/>
    </row>
    <row r="17" spans="1:39" ht="15" customHeight="1">
      <c r="A17" s="430"/>
      <c r="B17" s="430"/>
      <c r="C17" s="430"/>
      <c r="D17" s="430"/>
      <c r="E17" s="430"/>
      <c r="F17" s="430"/>
      <c r="G17" s="430"/>
      <c r="H17" s="430"/>
      <c r="I17" s="430"/>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0"/>
      <c r="AG17" s="430"/>
      <c r="AH17" s="430"/>
      <c r="AI17" s="430"/>
      <c r="AJ17" s="430"/>
      <c r="AK17" s="430"/>
      <c r="AL17" s="430"/>
      <c r="AM17" s="368"/>
    </row>
    <row r="18" spans="1:39" ht="15" customHeight="1">
      <c r="A18" s="430"/>
      <c r="B18" s="430"/>
      <c r="C18" s="430"/>
      <c r="D18" s="430"/>
      <c r="E18" s="430"/>
      <c r="F18" s="430"/>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372"/>
    </row>
    <row r="19" spans="1:39" ht="37.5" customHeight="1">
      <c r="A19" s="430"/>
      <c r="B19" s="430"/>
      <c r="C19" s="430"/>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0"/>
      <c r="AM19" s="368"/>
    </row>
    <row r="20" spans="1:39" ht="4.5" customHeight="1">
      <c r="A20" s="4" t="s">
        <v>2115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59" t="s">
        <v>2283</v>
      </c>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1"/>
      <c r="AF21" s="491" t="s">
        <v>2177</v>
      </c>
      <c r="AG21" s="492"/>
      <c r="AH21" s="492"/>
      <c r="AI21" s="492"/>
      <c r="AJ21" s="492"/>
      <c r="AK21" s="492"/>
      <c r="AL21" s="210"/>
      <c r="AM21" s="4"/>
    </row>
    <row r="22" spans="1:39" ht="27" customHeight="1">
      <c r="A22" s="4"/>
      <c r="B22" s="493" t="s">
        <v>2285</v>
      </c>
      <c r="C22" s="493"/>
      <c r="D22" s="493"/>
      <c r="E22" s="493"/>
      <c r="F22" s="493"/>
      <c r="G22" s="493"/>
      <c r="H22" s="493"/>
      <c r="I22" s="493"/>
      <c r="J22" s="493" t="s">
        <v>2287</v>
      </c>
      <c r="K22" s="493"/>
      <c r="L22" s="493"/>
      <c r="M22" s="493"/>
      <c r="N22" s="493"/>
      <c r="O22" s="493"/>
      <c r="P22" s="493"/>
      <c r="Q22" s="493"/>
      <c r="R22" s="493"/>
      <c r="S22" s="493"/>
      <c r="T22" s="493"/>
      <c r="U22" s="493"/>
      <c r="V22" s="493"/>
      <c r="W22" s="493"/>
      <c r="X22" s="493"/>
      <c r="Y22" s="493"/>
      <c r="Z22" s="493"/>
      <c r="AA22" s="493"/>
      <c r="AB22" s="493"/>
      <c r="AC22" s="493"/>
      <c r="AD22" s="493"/>
      <c r="AE22" s="493"/>
      <c r="AF22" s="459" t="s">
        <v>2288</v>
      </c>
      <c r="AG22" s="460"/>
      <c r="AH22" s="460"/>
      <c r="AI22" s="460"/>
      <c r="AJ22" s="460"/>
      <c r="AK22" s="460"/>
      <c r="AL22" s="233"/>
      <c r="AM22" s="4"/>
    </row>
    <row r="23" spans="1:39" ht="27" customHeight="1">
      <c r="A23" s="4"/>
      <c r="B23" s="493" t="s">
        <v>2286</v>
      </c>
      <c r="C23" s="493"/>
      <c r="D23" s="493"/>
      <c r="E23" s="493"/>
      <c r="F23" s="493"/>
      <c r="G23" s="493"/>
      <c r="H23" s="493"/>
      <c r="I23" s="493"/>
      <c r="J23" s="496" t="s">
        <v>2300</v>
      </c>
      <c r="K23" s="497"/>
      <c r="L23" s="497"/>
      <c r="M23" s="497"/>
      <c r="N23" s="497"/>
      <c r="O23" s="497"/>
      <c r="P23" s="497"/>
      <c r="Q23" s="497"/>
      <c r="R23" s="497"/>
      <c r="S23" s="497"/>
      <c r="T23" s="497"/>
      <c r="U23" s="497"/>
      <c r="V23" s="497"/>
      <c r="W23" s="497"/>
      <c r="X23" s="497"/>
      <c r="Y23" s="497"/>
      <c r="Z23" s="497"/>
      <c r="AA23" s="497"/>
      <c r="AB23" s="497"/>
      <c r="AC23" s="497"/>
      <c r="AD23" s="497"/>
      <c r="AE23" s="498"/>
      <c r="AF23" s="459" t="s">
        <v>2289</v>
      </c>
      <c r="AG23" s="460"/>
      <c r="AH23" s="460"/>
      <c r="AI23" s="460"/>
      <c r="AJ23" s="460"/>
      <c r="AK23" s="460"/>
      <c r="AL23" s="233"/>
      <c r="AM23" s="4"/>
    </row>
    <row r="24" spans="1:39" ht="24" customHeight="1">
      <c r="A24" s="505" t="s">
        <v>2476</v>
      </c>
      <c r="B24" s="505"/>
      <c r="C24" s="505"/>
      <c r="D24" s="505"/>
      <c r="E24" s="505"/>
      <c r="F24" s="505"/>
      <c r="G24" s="505"/>
      <c r="H24" s="505"/>
      <c r="I24" s="505"/>
      <c r="J24" s="505"/>
      <c r="K24" s="505"/>
      <c r="L24" s="505"/>
      <c r="M24" s="505"/>
      <c r="N24" s="505"/>
      <c r="O24" s="505"/>
      <c r="P24" s="505"/>
      <c r="Q24" s="505"/>
      <c r="R24" s="505"/>
      <c r="S24" s="505"/>
      <c r="T24" s="505"/>
      <c r="U24" s="505"/>
      <c r="V24" s="505"/>
      <c r="W24" s="505"/>
      <c r="X24" s="505"/>
      <c r="Y24" s="505"/>
      <c r="Z24" s="505"/>
      <c r="AA24" s="505"/>
      <c r="AB24" s="505"/>
      <c r="AC24" s="505"/>
      <c r="AD24" s="505"/>
      <c r="AE24" s="505"/>
      <c r="AF24" s="505"/>
      <c r="AG24" s="505"/>
      <c r="AH24" s="505"/>
      <c r="AI24" s="505"/>
      <c r="AJ24" s="505"/>
      <c r="AK24" s="505"/>
      <c r="AL24" s="505"/>
      <c r="AM24" s="4"/>
    </row>
    <row r="25" spans="1:39" ht="26.1" customHeight="1">
      <c r="A25" s="505"/>
      <c r="B25" s="505"/>
      <c r="C25" s="505"/>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505"/>
      <c r="AJ25" s="505"/>
      <c r="AK25" s="505"/>
      <c r="AL25" s="505"/>
      <c r="AM25" s="4"/>
    </row>
    <row r="26" spans="1:39" ht="27" customHeight="1">
      <c r="A26" s="4"/>
      <c r="B26" s="485" t="s">
        <v>2283</v>
      </c>
      <c r="C26" s="486"/>
      <c r="D26" s="486"/>
      <c r="E26" s="486"/>
      <c r="F26" s="486"/>
      <c r="G26" s="486"/>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7"/>
      <c r="AF26" s="491" t="s">
        <v>2177</v>
      </c>
      <c r="AG26" s="492"/>
      <c r="AH26" s="492"/>
      <c r="AI26" s="492"/>
      <c r="AJ26" s="492"/>
      <c r="AK26" s="492"/>
      <c r="AL26" s="210"/>
      <c r="AM26" s="4"/>
    </row>
    <row r="27" spans="1:39" ht="42" customHeight="1">
      <c r="A27" s="4"/>
      <c r="B27" s="488"/>
      <c r="C27" s="489"/>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90"/>
      <c r="AF27" s="459" t="s">
        <v>2310</v>
      </c>
      <c r="AG27" s="460"/>
      <c r="AH27" s="461"/>
      <c r="AI27" s="459" t="s">
        <v>2290</v>
      </c>
      <c r="AJ27" s="460"/>
      <c r="AK27" s="460"/>
      <c r="AL27" s="210"/>
      <c r="AM27" s="4"/>
    </row>
    <row r="28" spans="1:39" ht="30" customHeight="1">
      <c r="A28" s="4"/>
      <c r="B28" s="494" t="s">
        <v>76</v>
      </c>
      <c r="C28" s="494"/>
      <c r="D28" s="494"/>
      <c r="E28" s="494"/>
      <c r="F28" s="494"/>
      <c r="G28" s="494"/>
      <c r="H28" s="494"/>
      <c r="I28" s="494"/>
      <c r="J28" s="466" t="s">
        <v>2291</v>
      </c>
      <c r="K28" s="467"/>
      <c r="L28" s="467"/>
      <c r="M28" s="467"/>
      <c r="N28" s="467"/>
      <c r="O28" s="467"/>
      <c r="P28" s="467"/>
      <c r="Q28" s="467"/>
      <c r="R28" s="467"/>
      <c r="S28" s="467"/>
      <c r="T28" s="467"/>
      <c r="U28" s="467"/>
      <c r="V28" s="467"/>
      <c r="W28" s="467"/>
      <c r="X28" s="467"/>
      <c r="Y28" s="467"/>
      <c r="Z28" s="467"/>
      <c r="AA28" s="467"/>
      <c r="AB28" s="467"/>
      <c r="AC28" s="467"/>
      <c r="AD28" s="467"/>
      <c r="AE28" s="468"/>
      <c r="AF28" s="459">
        <v>10</v>
      </c>
      <c r="AG28" s="460"/>
      <c r="AH28" s="461"/>
      <c r="AI28" s="459">
        <v>30</v>
      </c>
      <c r="AJ28" s="460"/>
      <c r="AK28" s="460"/>
      <c r="AL28" s="233"/>
      <c r="AM28" s="4"/>
    </row>
    <row r="29" spans="1:39" ht="30" customHeight="1">
      <c r="A29" s="4"/>
      <c r="B29" s="496" t="s">
        <v>2292</v>
      </c>
      <c r="C29" s="497"/>
      <c r="D29" s="497"/>
      <c r="E29" s="497"/>
      <c r="F29" s="497"/>
      <c r="G29" s="497"/>
      <c r="H29" s="497"/>
      <c r="I29" s="497"/>
      <c r="J29" s="497"/>
      <c r="K29" s="497"/>
      <c r="L29" s="497"/>
      <c r="M29" s="497"/>
      <c r="N29" s="497"/>
      <c r="O29" s="497"/>
      <c r="P29" s="497"/>
      <c r="Q29" s="497"/>
      <c r="R29" s="497"/>
      <c r="S29" s="497"/>
      <c r="T29" s="497"/>
      <c r="U29" s="497"/>
      <c r="V29" s="497"/>
      <c r="W29" s="497"/>
      <c r="X29" s="497"/>
      <c r="Y29" s="497"/>
      <c r="Z29" s="497"/>
      <c r="AA29" s="497"/>
      <c r="AB29" s="497"/>
      <c r="AC29" s="497"/>
      <c r="AD29" s="497"/>
      <c r="AE29" s="498"/>
      <c r="AF29" s="459">
        <v>11</v>
      </c>
      <c r="AG29" s="460"/>
      <c r="AH29" s="461"/>
      <c r="AI29" s="459">
        <v>31</v>
      </c>
      <c r="AJ29" s="460"/>
      <c r="AK29" s="460"/>
      <c r="AL29" s="233"/>
      <c r="AM29" s="4"/>
    </row>
    <row r="30" spans="1:39" ht="129.6" customHeight="1">
      <c r="A30" s="4"/>
      <c r="B30" s="494" t="s">
        <v>77</v>
      </c>
      <c r="C30" s="494"/>
      <c r="D30" s="494"/>
      <c r="E30" s="494"/>
      <c r="F30" s="494"/>
      <c r="G30" s="494"/>
      <c r="H30" s="494"/>
      <c r="I30" s="494"/>
      <c r="J30" s="493" t="s">
        <v>2311</v>
      </c>
      <c r="K30" s="493"/>
      <c r="L30" s="493"/>
      <c r="M30" s="493"/>
      <c r="N30" s="493"/>
      <c r="O30" s="493"/>
      <c r="P30" s="493"/>
      <c r="Q30" s="493"/>
      <c r="R30" s="493"/>
      <c r="S30" s="493"/>
      <c r="T30" s="493"/>
      <c r="U30" s="493"/>
      <c r="V30" s="493"/>
      <c r="W30" s="493"/>
      <c r="X30" s="493"/>
      <c r="Y30" s="493"/>
      <c r="Z30" s="493"/>
      <c r="AA30" s="493"/>
      <c r="AB30" s="493"/>
      <c r="AC30" s="493"/>
      <c r="AD30" s="493"/>
      <c r="AE30" s="493"/>
      <c r="AF30" s="459">
        <v>12</v>
      </c>
      <c r="AG30" s="460"/>
      <c r="AH30" s="461"/>
      <c r="AI30" s="459">
        <v>32</v>
      </c>
      <c r="AJ30" s="460"/>
      <c r="AK30" s="460"/>
      <c r="AL30" s="233"/>
      <c r="AM30" s="4"/>
    </row>
    <row r="31" spans="1:39" ht="30" customHeight="1">
      <c r="A31" s="4"/>
      <c r="B31" s="496" t="s">
        <v>78</v>
      </c>
      <c r="C31" s="497"/>
      <c r="D31" s="497"/>
      <c r="E31" s="497"/>
      <c r="F31" s="497"/>
      <c r="G31" s="497"/>
      <c r="H31" s="497"/>
      <c r="I31" s="497"/>
      <c r="J31" s="497"/>
      <c r="K31" s="497"/>
      <c r="L31" s="497"/>
      <c r="M31" s="497"/>
      <c r="N31" s="497"/>
      <c r="O31" s="497"/>
      <c r="P31" s="497"/>
      <c r="Q31" s="497"/>
      <c r="R31" s="497"/>
      <c r="S31" s="497"/>
      <c r="T31" s="497"/>
      <c r="U31" s="497"/>
      <c r="V31" s="497"/>
      <c r="W31" s="497"/>
      <c r="X31" s="497"/>
      <c r="Y31" s="497"/>
      <c r="Z31" s="497"/>
      <c r="AA31" s="497"/>
      <c r="AB31" s="497"/>
      <c r="AC31" s="497"/>
      <c r="AD31" s="497"/>
      <c r="AE31" s="498"/>
      <c r="AF31" s="459">
        <v>13</v>
      </c>
      <c r="AG31" s="460"/>
      <c r="AH31" s="461"/>
      <c r="AI31" s="459">
        <v>33</v>
      </c>
      <c r="AJ31" s="460"/>
      <c r="AK31" s="460"/>
      <c r="AL31" s="233"/>
      <c r="AM31" s="4"/>
    </row>
    <row r="32" spans="1:39" ht="39.950000000000003" customHeight="1">
      <c r="A32" s="4"/>
      <c r="B32" s="494" t="s">
        <v>79</v>
      </c>
      <c r="C32" s="494"/>
      <c r="D32" s="494"/>
      <c r="E32" s="494"/>
      <c r="F32" s="494"/>
      <c r="G32" s="494"/>
      <c r="H32" s="494"/>
      <c r="I32" s="494"/>
      <c r="J32" s="493" t="s">
        <v>2293</v>
      </c>
      <c r="K32" s="494"/>
      <c r="L32" s="494"/>
      <c r="M32" s="494"/>
      <c r="N32" s="494"/>
      <c r="O32" s="494"/>
      <c r="P32" s="494"/>
      <c r="Q32" s="494"/>
      <c r="R32" s="494"/>
      <c r="S32" s="494"/>
      <c r="T32" s="494"/>
      <c r="U32" s="494"/>
      <c r="V32" s="494"/>
      <c r="W32" s="494"/>
      <c r="X32" s="494"/>
      <c r="Y32" s="494"/>
      <c r="Z32" s="494"/>
      <c r="AA32" s="494"/>
      <c r="AB32" s="494"/>
      <c r="AC32" s="494"/>
      <c r="AD32" s="494"/>
      <c r="AE32" s="494"/>
      <c r="AF32" s="459">
        <v>14</v>
      </c>
      <c r="AG32" s="460"/>
      <c r="AH32" s="461"/>
      <c r="AI32" s="459">
        <v>34</v>
      </c>
      <c r="AJ32" s="460"/>
      <c r="AK32" s="460"/>
      <c r="AL32" s="233"/>
      <c r="AM32" s="4"/>
    </row>
    <row r="33" spans="1:39" ht="39.950000000000003" customHeight="1">
      <c r="A33" s="4"/>
      <c r="B33" s="494" t="s">
        <v>80</v>
      </c>
      <c r="C33" s="494"/>
      <c r="D33" s="494"/>
      <c r="E33" s="494"/>
      <c r="F33" s="494"/>
      <c r="G33" s="494"/>
      <c r="H33" s="494"/>
      <c r="I33" s="494"/>
      <c r="J33" s="493" t="s">
        <v>2294</v>
      </c>
      <c r="K33" s="493"/>
      <c r="L33" s="493"/>
      <c r="M33" s="493"/>
      <c r="N33" s="493"/>
      <c r="O33" s="493"/>
      <c r="P33" s="493"/>
      <c r="Q33" s="493"/>
      <c r="R33" s="493"/>
      <c r="S33" s="493"/>
      <c r="T33" s="493"/>
      <c r="U33" s="493"/>
      <c r="V33" s="493"/>
      <c r="W33" s="493"/>
      <c r="X33" s="493"/>
      <c r="Y33" s="493"/>
      <c r="Z33" s="493"/>
      <c r="AA33" s="493"/>
      <c r="AB33" s="493"/>
      <c r="AC33" s="493"/>
      <c r="AD33" s="493"/>
      <c r="AE33" s="493"/>
      <c r="AF33" s="459">
        <v>15</v>
      </c>
      <c r="AG33" s="460"/>
      <c r="AH33" s="461"/>
      <c r="AI33" s="459">
        <v>35</v>
      </c>
      <c r="AJ33" s="460"/>
      <c r="AK33" s="460"/>
      <c r="AL33" s="233"/>
      <c r="AM33" s="4"/>
    </row>
    <row r="34" spans="1:39" ht="30" customHeight="1">
      <c r="A34" s="4"/>
      <c r="B34" s="466" t="s">
        <v>81</v>
      </c>
      <c r="C34" s="467"/>
      <c r="D34" s="467"/>
      <c r="E34" s="467"/>
      <c r="F34" s="467"/>
      <c r="G34" s="467"/>
      <c r="H34" s="467"/>
      <c r="I34" s="467"/>
      <c r="J34" s="467"/>
      <c r="K34" s="467"/>
      <c r="L34" s="467"/>
      <c r="M34" s="467"/>
      <c r="N34" s="467"/>
      <c r="O34" s="467"/>
      <c r="P34" s="467"/>
      <c r="Q34" s="467"/>
      <c r="R34" s="467"/>
      <c r="S34" s="467"/>
      <c r="T34" s="467"/>
      <c r="U34" s="467"/>
      <c r="V34" s="467"/>
      <c r="W34" s="467"/>
      <c r="X34" s="467"/>
      <c r="Y34" s="467"/>
      <c r="Z34" s="467"/>
      <c r="AA34" s="467"/>
      <c r="AB34" s="467"/>
      <c r="AC34" s="467"/>
      <c r="AD34" s="467"/>
      <c r="AE34" s="468"/>
      <c r="AF34" s="459">
        <v>16</v>
      </c>
      <c r="AG34" s="460"/>
      <c r="AH34" s="461"/>
      <c r="AI34" s="459">
        <v>36</v>
      </c>
      <c r="AJ34" s="460"/>
      <c r="AK34" s="460"/>
      <c r="AL34" s="233"/>
      <c r="AM34" s="4"/>
    </row>
    <row r="35" spans="1:39" ht="30" customHeight="1">
      <c r="A35" s="4"/>
      <c r="B35" s="466" t="s">
        <v>82</v>
      </c>
      <c r="C35" s="467"/>
      <c r="D35" s="467"/>
      <c r="E35" s="467"/>
      <c r="F35" s="467"/>
      <c r="G35" s="467"/>
      <c r="H35" s="467"/>
      <c r="I35" s="467"/>
      <c r="J35" s="467"/>
      <c r="K35" s="467"/>
      <c r="L35" s="467"/>
      <c r="M35" s="467"/>
      <c r="N35" s="467"/>
      <c r="O35" s="467"/>
      <c r="P35" s="467"/>
      <c r="Q35" s="467"/>
      <c r="R35" s="467"/>
      <c r="S35" s="467"/>
      <c r="T35" s="467"/>
      <c r="U35" s="467"/>
      <c r="V35" s="467"/>
      <c r="W35" s="467"/>
      <c r="X35" s="467"/>
      <c r="Y35" s="467"/>
      <c r="Z35" s="467"/>
      <c r="AA35" s="467"/>
      <c r="AB35" s="467"/>
      <c r="AC35" s="467"/>
      <c r="AD35" s="467"/>
      <c r="AE35" s="468"/>
      <c r="AF35" s="459">
        <v>17</v>
      </c>
      <c r="AG35" s="460"/>
      <c r="AH35" s="461"/>
      <c r="AI35" s="459">
        <v>37</v>
      </c>
      <c r="AJ35" s="460"/>
      <c r="AK35" s="460"/>
      <c r="AL35" s="233"/>
      <c r="AM35" s="4"/>
    </row>
    <row r="36" spans="1:39" ht="30" customHeight="1">
      <c r="A36" s="4"/>
      <c r="B36" s="494" t="s">
        <v>83</v>
      </c>
      <c r="C36" s="494"/>
      <c r="D36" s="494"/>
      <c r="E36" s="494"/>
      <c r="F36" s="494"/>
      <c r="G36" s="494"/>
      <c r="H36" s="494"/>
      <c r="I36" s="494"/>
      <c r="J36" s="493" t="s">
        <v>2295</v>
      </c>
      <c r="K36" s="493"/>
      <c r="L36" s="493"/>
      <c r="M36" s="493"/>
      <c r="N36" s="493"/>
      <c r="O36" s="493"/>
      <c r="P36" s="493"/>
      <c r="Q36" s="493"/>
      <c r="R36" s="493"/>
      <c r="S36" s="493"/>
      <c r="T36" s="493"/>
      <c r="U36" s="493"/>
      <c r="V36" s="493"/>
      <c r="W36" s="493"/>
      <c r="X36" s="493"/>
      <c r="Y36" s="493"/>
      <c r="Z36" s="493"/>
      <c r="AA36" s="493"/>
      <c r="AB36" s="493"/>
      <c r="AC36" s="493"/>
      <c r="AD36" s="493"/>
      <c r="AE36" s="493"/>
      <c r="AF36" s="459">
        <v>18</v>
      </c>
      <c r="AG36" s="460"/>
      <c r="AH36" s="461"/>
      <c r="AI36" s="459">
        <v>38</v>
      </c>
      <c r="AJ36" s="460"/>
      <c r="AK36" s="460"/>
      <c r="AL36" s="233"/>
      <c r="AM36" s="4"/>
    </row>
    <row r="37" spans="1:39" ht="39.950000000000003" customHeight="1">
      <c r="A37" s="4"/>
      <c r="B37" s="493" t="s">
        <v>84</v>
      </c>
      <c r="C37" s="493"/>
      <c r="D37" s="493"/>
      <c r="E37" s="493"/>
      <c r="F37" s="493"/>
      <c r="G37" s="493"/>
      <c r="H37" s="493"/>
      <c r="I37" s="493"/>
      <c r="J37" s="494" t="s">
        <v>2296</v>
      </c>
      <c r="K37" s="494"/>
      <c r="L37" s="494"/>
      <c r="M37" s="494"/>
      <c r="N37" s="494"/>
      <c r="O37" s="494"/>
      <c r="P37" s="494"/>
      <c r="Q37" s="494"/>
      <c r="R37" s="494"/>
      <c r="S37" s="494"/>
      <c r="T37" s="494"/>
      <c r="U37" s="494"/>
      <c r="V37" s="494"/>
      <c r="W37" s="494"/>
      <c r="X37" s="494"/>
      <c r="Y37" s="494"/>
      <c r="Z37" s="494"/>
      <c r="AA37" s="494"/>
      <c r="AB37" s="494"/>
      <c r="AC37" s="494"/>
      <c r="AD37" s="494"/>
      <c r="AE37" s="494"/>
      <c r="AF37" s="459">
        <v>19</v>
      </c>
      <c r="AG37" s="460"/>
      <c r="AH37" s="461"/>
      <c r="AI37" s="459">
        <v>39</v>
      </c>
      <c r="AJ37" s="460"/>
      <c r="AK37" s="460"/>
      <c r="AL37" s="233"/>
      <c r="AM37" s="4"/>
    </row>
    <row r="38" spans="1:39" ht="39.950000000000003" customHeight="1">
      <c r="A38" s="4"/>
      <c r="B38" s="466" t="s">
        <v>85</v>
      </c>
      <c r="C38" s="467"/>
      <c r="D38" s="467"/>
      <c r="E38" s="467"/>
      <c r="F38" s="467"/>
      <c r="G38" s="467"/>
      <c r="H38" s="467"/>
      <c r="I38" s="468"/>
      <c r="J38" s="493" t="s">
        <v>2297</v>
      </c>
      <c r="K38" s="493"/>
      <c r="L38" s="493"/>
      <c r="M38" s="493"/>
      <c r="N38" s="493"/>
      <c r="O38" s="493"/>
      <c r="P38" s="493"/>
      <c r="Q38" s="493"/>
      <c r="R38" s="493"/>
      <c r="S38" s="493"/>
      <c r="T38" s="493"/>
      <c r="U38" s="493"/>
      <c r="V38" s="493"/>
      <c r="W38" s="493"/>
      <c r="X38" s="493"/>
      <c r="Y38" s="493"/>
      <c r="Z38" s="493"/>
      <c r="AA38" s="493"/>
      <c r="AB38" s="493"/>
      <c r="AC38" s="493"/>
      <c r="AD38" s="493"/>
      <c r="AE38" s="493"/>
      <c r="AF38" s="459">
        <v>20</v>
      </c>
      <c r="AG38" s="460"/>
      <c r="AH38" s="461"/>
      <c r="AI38" s="459">
        <v>40</v>
      </c>
      <c r="AJ38" s="460"/>
      <c r="AK38" s="460"/>
      <c r="AL38" s="233"/>
      <c r="AM38" s="4"/>
    </row>
    <row r="39" spans="1:39" ht="30" customHeight="1">
      <c r="A39" s="4"/>
      <c r="B39" s="494" t="s">
        <v>86</v>
      </c>
      <c r="C39" s="494"/>
      <c r="D39" s="494"/>
      <c r="E39" s="494"/>
      <c r="F39" s="494"/>
      <c r="G39" s="494"/>
      <c r="H39" s="494"/>
      <c r="I39" s="494"/>
      <c r="J39" s="494" t="s">
        <v>2298</v>
      </c>
      <c r="K39" s="494"/>
      <c r="L39" s="494"/>
      <c r="M39" s="494"/>
      <c r="N39" s="494"/>
      <c r="O39" s="494"/>
      <c r="P39" s="494"/>
      <c r="Q39" s="494"/>
      <c r="R39" s="494"/>
      <c r="S39" s="494"/>
      <c r="T39" s="494"/>
      <c r="U39" s="494"/>
      <c r="V39" s="494"/>
      <c r="W39" s="494"/>
      <c r="X39" s="494"/>
      <c r="Y39" s="494"/>
      <c r="Z39" s="494"/>
      <c r="AA39" s="494"/>
      <c r="AB39" s="494"/>
      <c r="AC39" s="494"/>
      <c r="AD39" s="494"/>
      <c r="AE39" s="494"/>
      <c r="AF39" s="459">
        <v>21</v>
      </c>
      <c r="AG39" s="460"/>
      <c r="AH39" s="461"/>
      <c r="AI39" s="459">
        <v>41</v>
      </c>
      <c r="AJ39" s="460"/>
      <c r="AK39" s="460"/>
      <c r="AL39" s="233"/>
      <c r="AM39" s="4"/>
    </row>
    <row r="40" spans="1:39" ht="69.599999999999994" customHeight="1">
      <c r="A40" s="4"/>
      <c r="B40" s="494" t="s">
        <v>87</v>
      </c>
      <c r="C40" s="494"/>
      <c r="D40" s="494"/>
      <c r="E40" s="494"/>
      <c r="F40" s="494"/>
      <c r="G40" s="494"/>
      <c r="H40" s="494"/>
      <c r="I40" s="494"/>
      <c r="J40" s="493" t="s">
        <v>2299</v>
      </c>
      <c r="K40" s="493"/>
      <c r="L40" s="493"/>
      <c r="M40" s="493"/>
      <c r="N40" s="493"/>
      <c r="O40" s="493"/>
      <c r="P40" s="493"/>
      <c r="Q40" s="493"/>
      <c r="R40" s="493"/>
      <c r="S40" s="493"/>
      <c r="T40" s="493"/>
      <c r="U40" s="493"/>
      <c r="V40" s="493"/>
      <c r="W40" s="493"/>
      <c r="X40" s="493"/>
      <c r="Y40" s="493"/>
      <c r="Z40" s="493"/>
      <c r="AA40" s="493"/>
      <c r="AB40" s="493"/>
      <c r="AC40" s="493"/>
      <c r="AD40" s="493"/>
      <c r="AE40" s="493"/>
      <c r="AF40" s="459">
        <v>22</v>
      </c>
      <c r="AG40" s="460"/>
      <c r="AH40" s="461"/>
      <c r="AI40" s="459">
        <v>42</v>
      </c>
      <c r="AJ40" s="460"/>
      <c r="AK40" s="460"/>
      <c r="AL40" s="233"/>
      <c r="AM40" s="4"/>
    </row>
    <row r="41" spans="1:39" ht="30" customHeight="1">
      <c r="A41" s="4"/>
      <c r="B41" s="466" t="s">
        <v>2284</v>
      </c>
      <c r="C41" s="467"/>
      <c r="D41" s="467"/>
      <c r="E41" s="467"/>
      <c r="F41" s="467"/>
      <c r="G41" s="467"/>
      <c r="H41" s="467"/>
      <c r="I41" s="467"/>
      <c r="J41" s="467"/>
      <c r="K41" s="467"/>
      <c r="L41" s="467"/>
      <c r="M41" s="467"/>
      <c r="N41" s="467"/>
      <c r="O41" s="467"/>
      <c r="P41" s="467"/>
      <c r="Q41" s="467"/>
      <c r="R41" s="467"/>
      <c r="S41" s="467"/>
      <c r="T41" s="467"/>
      <c r="U41" s="467"/>
      <c r="V41" s="467"/>
      <c r="W41" s="467"/>
      <c r="X41" s="467"/>
      <c r="Y41" s="467"/>
      <c r="Z41" s="467"/>
      <c r="AA41" s="467"/>
      <c r="AB41" s="467"/>
      <c r="AC41" s="467"/>
      <c r="AD41" s="467"/>
      <c r="AE41" s="468"/>
      <c r="AF41" s="459">
        <v>23</v>
      </c>
      <c r="AG41" s="460"/>
      <c r="AH41" s="461"/>
      <c r="AI41" s="459">
        <v>43</v>
      </c>
      <c r="AJ41" s="460"/>
      <c r="AK41" s="460"/>
      <c r="AL41" s="233"/>
      <c r="AM41" s="4"/>
    </row>
    <row r="42" spans="1:39" ht="30" customHeight="1">
      <c r="A42" s="4"/>
      <c r="B42" s="466" t="s">
        <v>2263</v>
      </c>
      <c r="C42" s="467"/>
      <c r="D42" s="467"/>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8"/>
      <c r="AF42" s="459">
        <v>24</v>
      </c>
      <c r="AG42" s="460"/>
      <c r="AH42" s="461"/>
      <c r="AI42" s="459">
        <v>44</v>
      </c>
      <c r="AJ42" s="460"/>
      <c r="AK42" s="460"/>
      <c r="AL42" s="233"/>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430" t="s">
        <v>2313</v>
      </c>
      <c r="B44" s="430"/>
      <c r="C44" s="430"/>
      <c r="D44" s="430"/>
      <c r="E44" s="430"/>
      <c r="F44" s="430"/>
      <c r="G44" s="430"/>
      <c r="H44" s="430"/>
      <c r="I44" s="430"/>
      <c r="J44" s="430"/>
      <c r="K44" s="430"/>
      <c r="L44" s="430"/>
      <c r="M44" s="430"/>
      <c r="N44" s="430"/>
      <c r="O44" s="430"/>
      <c r="P44" s="430"/>
      <c r="Q44" s="430"/>
      <c r="R44" s="430"/>
      <c r="S44" s="430"/>
      <c r="T44" s="430"/>
      <c r="U44" s="430"/>
      <c r="V44" s="430"/>
      <c r="W44" s="430"/>
      <c r="X44" s="430"/>
      <c r="Y44" s="430"/>
      <c r="Z44" s="430"/>
      <c r="AA44" s="430"/>
      <c r="AB44" s="430"/>
      <c r="AC44" s="430"/>
      <c r="AD44" s="430"/>
      <c r="AE44" s="430"/>
      <c r="AF44" s="430"/>
      <c r="AG44" s="430"/>
      <c r="AH44" s="430"/>
      <c r="AI44" s="430"/>
      <c r="AJ44" s="430"/>
      <c r="AK44" s="430"/>
      <c r="AL44" s="430"/>
      <c r="AM44" s="368"/>
    </row>
    <row r="45" spans="1:39" ht="15" customHeight="1">
      <c r="A45" s="430"/>
      <c r="B45" s="430"/>
      <c r="C45" s="430"/>
      <c r="D45" s="430"/>
      <c r="E45" s="430"/>
      <c r="F45" s="430"/>
      <c r="G45" s="430"/>
      <c r="H45" s="430"/>
      <c r="I45" s="430"/>
      <c r="J45" s="430"/>
      <c r="K45" s="430"/>
      <c r="L45" s="430"/>
      <c r="M45" s="430"/>
      <c r="N45" s="430"/>
      <c r="O45" s="430"/>
      <c r="P45" s="430"/>
      <c r="Q45" s="430"/>
      <c r="R45" s="430"/>
      <c r="S45" s="430"/>
      <c r="T45" s="430"/>
      <c r="U45" s="430"/>
      <c r="V45" s="430"/>
      <c r="W45" s="430"/>
      <c r="X45" s="430"/>
      <c r="Y45" s="430"/>
      <c r="Z45" s="430"/>
      <c r="AA45" s="430"/>
      <c r="AB45" s="430"/>
      <c r="AC45" s="430"/>
      <c r="AD45" s="430"/>
      <c r="AE45" s="430"/>
      <c r="AF45" s="430"/>
      <c r="AG45" s="430"/>
      <c r="AH45" s="430"/>
      <c r="AI45" s="430"/>
      <c r="AJ45" s="430"/>
      <c r="AK45" s="430"/>
      <c r="AL45" s="430"/>
      <c r="AM45" s="368"/>
    </row>
    <row r="46" spans="1:39" ht="15" customHeight="1">
      <c r="A46" s="430"/>
      <c r="B46" s="430"/>
      <c r="C46" s="430"/>
      <c r="D46" s="430"/>
      <c r="E46" s="430"/>
      <c r="F46" s="430"/>
      <c r="G46" s="430"/>
      <c r="H46" s="430"/>
      <c r="I46" s="430"/>
      <c r="J46" s="430"/>
      <c r="K46" s="430"/>
      <c r="L46" s="430"/>
      <c r="M46" s="430"/>
      <c r="N46" s="430"/>
      <c r="O46" s="430"/>
      <c r="P46" s="430"/>
      <c r="Q46" s="430"/>
      <c r="R46" s="430"/>
      <c r="S46" s="430"/>
      <c r="T46" s="430"/>
      <c r="U46" s="430"/>
      <c r="V46" s="430"/>
      <c r="W46" s="430"/>
      <c r="X46" s="430"/>
      <c r="Y46" s="430"/>
      <c r="Z46" s="430"/>
      <c r="AA46" s="430"/>
      <c r="AB46" s="430"/>
      <c r="AC46" s="430"/>
      <c r="AD46" s="430"/>
      <c r="AE46" s="430"/>
      <c r="AF46" s="430"/>
      <c r="AG46" s="430"/>
      <c r="AH46" s="430"/>
      <c r="AI46" s="430"/>
      <c r="AJ46" s="430"/>
      <c r="AK46" s="430"/>
      <c r="AL46" s="430"/>
      <c r="AM46" s="368"/>
    </row>
    <row r="47" spans="1:39" ht="15" customHeight="1">
      <c r="A47" s="430"/>
      <c r="B47" s="430"/>
      <c r="C47" s="430"/>
      <c r="D47" s="430"/>
      <c r="E47" s="430"/>
      <c r="F47" s="430"/>
      <c r="G47" s="430"/>
      <c r="H47" s="430"/>
      <c r="I47" s="430"/>
      <c r="J47" s="430"/>
      <c r="K47" s="430"/>
      <c r="L47" s="430"/>
      <c r="M47" s="430"/>
      <c r="N47" s="430"/>
      <c r="O47" s="430"/>
      <c r="P47" s="430"/>
      <c r="Q47" s="430"/>
      <c r="R47" s="430"/>
      <c r="S47" s="430"/>
      <c r="T47" s="430"/>
      <c r="U47" s="430"/>
      <c r="V47" s="430"/>
      <c r="W47" s="430"/>
      <c r="X47" s="430"/>
      <c r="Y47" s="430"/>
      <c r="Z47" s="430"/>
      <c r="AA47" s="430"/>
      <c r="AB47" s="430"/>
      <c r="AC47" s="430"/>
      <c r="AD47" s="430"/>
      <c r="AE47" s="430"/>
      <c r="AF47" s="430"/>
      <c r="AG47" s="430"/>
      <c r="AH47" s="430"/>
      <c r="AI47" s="430"/>
      <c r="AJ47" s="430"/>
      <c r="AK47" s="430"/>
      <c r="AL47" s="430"/>
      <c r="AM47" s="368"/>
    </row>
    <row r="48" spans="1:39" ht="15" customHeight="1">
      <c r="A48" s="430"/>
      <c r="B48" s="430"/>
      <c r="C48" s="430"/>
      <c r="D48" s="430"/>
      <c r="E48" s="430"/>
      <c r="F48" s="430"/>
      <c r="G48" s="430"/>
      <c r="H48" s="430"/>
      <c r="I48" s="430"/>
      <c r="J48" s="430"/>
      <c r="K48" s="430"/>
      <c r="L48" s="430"/>
      <c r="M48" s="430"/>
      <c r="N48" s="430"/>
      <c r="O48" s="430"/>
      <c r="P48" s="430"/>
      <c r="Q48" s="430"/>
      <c r="R48" s="430"/>
      <c r="S48" s="430"/>
      <c r="T48" s="430"/>
      <c r="U48" s="430"/>
      <c r="V48" s="430"/>
      <c r="W48" s="430"/>
      <c r="X48" s="430"/>
      <c r="Y48" s="430"/>
      <c r="Z48" s="430"/>
      <c r="AA48" s="430"/>
      <c r="AB48" s="430"/>
      <c r="AC48" s="430"/>
      <c r="AD48" s="430"/>
      <c r="AE48" s="430"/>
      <c r="AF48" s="430"/>
      <c r="AG48" s="430"/>
      <c r="AH48" s="430"/>
      <c r="AI48" s="430"/>
      <c r="AJ48" s="430"/>
      <c r="AK48" s="430"/>
      <c r="AL48" s="430"/>
      <c r="AM48" s="368"/>
    </row>
    <row r="49" spans="1:39" ht="9.6" customHeight="1">
      <c r="A49" s="430"/>
      <c r="B49" s="430"/>
      <c r="C49" s="430"/>
      <c r="D49" s="430"/>
      <c r="E49" s="430"/>
      <c r="F49" s="430"/>
      <c r="G49" s="430"/>
      <c r="H49" s="430"/>
      <c r="I49" s="430"/>
      <c r="J49" s="430"/>
      <c r="K49" s="430"/>
      <c r="L49" s="430"/>
      <c r="M49" s="430"/>
      <c r="N49" s="430"/>
      <c r="O49" s="430"/>
      <c r="P49" s="430"/>
      <c r="Q49" s="430"/>
      <c r="R49" s="430"/>
      <c r="S49" s="430"/>
      <c r="T49" s="430"/>
      <c r="U49" s="430"/>
      <c r="V49" s="430"/>
      <c r="W49" s="430"/>
      <c r="X49" s="430"/>
      <c r="Y49" s="430"/>
      <c r="Z49" s="430"/>
      <c r="AA49" s="430"/>
      <c r="AB49" s="430"/>
      <c r="AC49" s="430"/>
      <c r="AD49" s="430"/>
      <c r="AE49" s="430"/>
      <c r="AF49" s="430"/>
      <c r="AG49" s="430"/>
      <c r="AH49" s="430"/>
      <c r="AI49" s="430"/>
      <c r="AJ49" s="430"/>
      <c r="AK49" s="430"/>
      <c r="AL49" s="430"/>
      <c r="AM49" s="368"/>
    </row>
    <row r="50" spans="1:39" ht="15" customHeight="1">
      <c r="A50" s="180"/>
      <c r="B50" s="462" t="s">
        <v>2309</v>
      </c>
      <c r="C50" s="463"/>
      <c r="D50" s="463"/>
      <c r="E50" s="463"/>
      <c r="F50" s="463"/>
      <c r="G50" s="463"/>
      <c r="H50" s="463"/>
      <c r="I50" s="463"/>
      <c r="J50" s="463"/>
      <c r="K50" s="463"/>
      <c r="L50" s="463"/>
      <c r="M50" s="463"/>
      <c r="N50" s="463"/>
      <c r="O50" s="463"/>
      <c r="P50" s="463"/>
      <c r="Q50" s="463"/>
      <c r="R50" s="463"/>
      <c r="S50" s="463"/>
      <c r="T50" s="463"/>
      <c r="U50" s="463"/>
      <c r="V50" s="463"/>
      <c r="W50" s="463"/>
      <c r="X50" s="463"/>
      <c r="Y50" s="463"/>
      <c r="Z50" s="463"/>
      <c r="AA50" s="463"/>
      <c r="AB50" s="463"/>
      <c r="AC50" s="463"/>
      <c r="AD50" s="463"/>
      <c r="AE50" s="463"/>
      <c r="AF50" s="463"/>
      <c r="AG50" s="464"/>
      <c r="AH50" s="462" t="s">
        <v>2177</v>
      </c>
      <c r="AI50" s="463"/>
      <c r="AJ50" s="463"/>
      <c r="AK50" s="464"/>
      <c r="AL50" s="180"/>
      <c r="AM50" s="368"/>
    </row>
    <row r="51" spans="1:39" ht="15" customHeight="1">
      <c r="A51" s="180"/>
      <c r="B51" s="465" t="s">
        <v>2118</v>
      </c>
      <c r="C51" s="465"/>
      <c r="D51" s="465"/>
      <c r="E51" s="465"/>
      <c r="F51" s="465"/>
      <c r="G51" s="465"/>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34" t="s">
        <v>2178</v>
      </c>
      <c r="AI51" s="435"/>
      <c r="AJ51" s="435"/>
      <c r="AK51" s="436"/>
      <c r="AL51" s="180"/>
      <c r="AM51" s="368"/>
    </row>
    <row r="52" spans="1:39" ht="15" customHeight="1">
      <c r="A52" s="180"/>
      <c r="B52" s="437" t="s">
        <v>2122</v>
      </c>
      <c r="C52" s="438"/>
      <c r="D52" s="438"/>
      <c r="E52" s="438"/>
      <c r="F52" s="438"/>
      <c r="G52" s="438"/>
      <c r="H52" s="438"/>
      <c r="I52" s="438"/>
      <c r="J52" s="438"/>
      <c r="K52" s="438"/>
      <c r="L52" s="438"/>
      <c r="M52" s="438"/>
      <c r="N52" s="438"/>
      <c r="O52" s="438"/>
      <c r="P52" s="438"/>
      <c r="Q52" s="438"/>
      <c r="R52" s="438"/>
      <c r="S52" s="438"/>
      <c r="T52" s="438"/>
      <c r="U52" s="438"/>
      <c r="V52" s="438"/>
      <c r="W52" s="438"/>
      <c r="X52" s="438"/>
      <c r="Y52" s="438"/>
      <c r="Z52" s="438"/>
      <c r="AA52" s="438"/>
      <c r="AB52" s="438"/>
      <c r="AC52" s="438"/>
      <c r="AD52" s="438"/>
      <c r="AE52" s="438"/>
      <c r="AF52" s="438"/>
      <c r="AG52" s="438"/>
      <c r="AH52" s="434" t="s">
        <v>2179</v>
      </c>
      <c r="AI52" s="435"/>
      <c r="AJ52" s="435"/>
      <c r="AK52" s="436"/>
      <c r="AL52" s="180"/>
      <c r="AM52" s="368"/>
    </row>
    <row r="53" spans="1:39" ht="15" customHeight="1">
      <c r="A53" s="180"/>
      <c r="B53" s="437" t="s">
        <v>2312</v>
      </c>
      <c r="C53" s="438"/>
      <c r="D53" s="438"/>
      <c r="E53" s="438"/>
      <c r="F53" s="438"/>
      <c r="G53" s="438"/>
      <c r="H53" s="438"/>
      <c r="I53" s="438"/>
      <c r="J53" s="438"/>
      <c r="K53" s="438"/>
      <c r="L53" s="438"/>
      <c r="M53" s="438"/>
      <c r="N53" s="438"/>
      <c r="O53" s="438"/>
      <c r="P53" s="438"/>
      <c r="Q53" s="438"/>
      <c r="R53" s="438"/>
      <c r="S53" s="438"/>
      <c r="T53" s="438"/>
      <c r="U53" s="438"/>
      <c r="V53" s="438"/>
      <c r="W53" s="438"/>
      <c r="X53" s="438"/>
      <c r="Y53" s="438"/>
      <c r="Z53" s="438"/>
      <c r="AA53" s="438"/>
      <c r="AB53" s="438"/>
      <c r="AC53" s="438"/>
      <c r="AD53" s="438"/>
      <c r="AE53" s="438"/>
      <c r="AF53" s="438"/>
      <c r="AG53" s="438"/>
      <c r="AH53" s="434" t="s">
        <v>2180</v>
      </c>
      <c r="AI53" s="435"/>
      <c r="AJ53" s="435"/>
      <c r="AK53" s="436"/>
      <c r="AL53" s="180"/>
      <c r="AM53" s="368"/>
    </row>
    <row r="54" spans="1:39" ht="15" customHeight="1">
      <c r="A54" s="180"/>
      <c r="B54" s="437" t="s">
        <v>2120</v>
      </c>
      <c r="C54" s="438"/>
      <c r="D54" s="438"/>
      <c r="E54" s="438"/>
      <c r="F54" s="438"/>
      <c r="G54" s="438"/>
      <c r="H54" s="438"/>
      <c r="I54" s="438"/>
      <c r="J54" s="438"/>
      <c r="K54" s="438"/>
      <c r="L54" s="438"/>
      <c r="M54" s="438"/>
      <c r="N54" s="438"/>
      <c r="O54" s="438"/>
      <c r="P54" s="438"/>
      <c r="Q54" s="438"/>
      <c r="R54" s="438"/>
      <c r="S54" s="438"/>
      <c r="T54" s="438"/>
      <c r="U54" s="438"/>
      <c r="V54" s="438"/>
      <c r="W54" s="438"/>
      <c r="X54" s="438"/>
      <c r="Y54" s="438"/>
      <c r="Z54" s="438"/>
      <c r="AA54" s="438"/>
      <c r="AB54" s="438"/>
      <c r="AC54" s="438"/>
      <c r="AD54" s="438"/>
      <c r="AE54" s="438"/>
      <c r="AF54" s="438"/>
      <c r="AG54" s="438"/>
      <c r="AH54" s="434" t="s">
        <v>2181</v>
      </c>
      <c r="AI54" s="435"/>
      <c r="AJ54" s="435"/>
      <c r="AK54" s="436"/>
      <c r="AL54" s="180"/>
      <c r="AM54" s="368"/>
    </row>
    <row r="55" spans="1:39" ht="15" customHeight="1">
      <c r="A55" s="180"/>
      <c r="B55" s="437" t="s">
        <v>2121</v>
      </c>
      <c r="C55" s="438"/>
      <c r="D55" s="438"/>
      <c r="E55" s="438"/>
      <c r="F55" s="438"/>
      <c r="G55" s="438"/>
      <c r="H55" s="438"/>
      <c r="I55" s="438"/>
      <c r="J55" s="438"/>
      <c r="K55" s="438"/>
      <c r="L55" s="438"/>
      <c r="M55" s="438"/>
      <c r="N55" s="438"/>
      <c r="O55" s="438"/>
      <c r="P55" s="438"/>
      <c r="Q55" s="438"/>
      <c r="R55" s="438"/>
      <c r="S55" s="438"/>
      <c r="T55" s="438"/>
      <c r="U55" s="438"/>
      <c r="V55" s="438"/>
      <c r="W55" s="438"/>
      <c r="X55" s="438"/>
      <c r="Y55" s="438"/>
      <c r="Z55" s="438"/>
      <c r="AA55" s="438"/>
      <c r="AB55" s="438"/>
      <c r="AC55" s="438"/>
      <c r="AD55" s="438"/>
      <c r="AE55" s="438"/>
      <c r="AF55" s="438"/>
      <c r="AG55" s="438"/>
      <c r="AH55" s="434" t="s">
        <v>2182</v>
      </c>
      <c r="AI55" s="435"/>
      <c r="AJ55" s="435"/>
      <c r="AK55" s="436"/>
      <c r="AL55" s="180"/>
      <c r="AM55" s="368"/>
    </row>
    <row r="56" spans="1:39" ht="4.5" customHeight="1">
      <c r="A56" s="180"/>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19"/>
      <c r="AI56" s="319"/>
      <c r="AJ56" s="319"/>
      <c r="AK56" s="319"/>
      <c r="AL56" s="180"/>
      <c r="AM56" s="368"/>
    </row>
    <row r="57" spans="1:39" ht="15" customHeight="1">
      <c r="A57" s="430" t="s">
        <v>2314</v>
      </c>
      <c r="B57" s="430"/>
      <c r="C57" s="430"/>
      <c r="D57" s="430"/>
      <c r="E57" s="430"/>
      <c r="F57" s="430"/>
      <c r="G57" s="430"/>
      <c r="H57" s="430"/>
      <c r="I57" s="430"/>
      <c r="J57" s="430"/>
      <c r="K57" s="430"/>
      <c r="L57" s="430"/>
      <c r="M57" s="430"/>
      <c r="N57" s="430"/>
      <c r="O57" s="430"/>
      <c r="P57" s="430"/>
      <c r="Q57" s="430"/>
      <c r="R57" s="430"/>
      <c r="S57" s="430"/>
      <c r="T57" s="430"/>
      <c r="U57" s="430"/>
      <c r="V57" s="430"/>
      <c r="W57" s="430"/>
      <c r="X57" s="430"/>
      <c r="Y57" s="430"/>
      <c r="Z57" s="430"/>
      <c r="AA57" s="430"/>
      <c r="AB57" s="430"/>
      <c r="AC57" s="430"/>
      <c r="AD57" s="430"/>
      <c r="AE57" s="430"/>
      <c r="AF57" s="430"/>
      <c r="AG57" s="430"/>
      <c r="AH57" s="430"/>
      <c r="AI57" s="430"/>
      <c r="AJ57" s="430"/>
      <c r="AK57" s="430"/>
      <c r="AL57" s="430"/>
      <c r="AM57" s="368"/>
    </row>
    <row r="58" spans="1:39" ht="15" customHeight="1">
      <c r="A58" s="430"/>
      <c r="B58" s="430"/>
      <c r="C58" s="430"/>
      <c r="D58" s="430"/>
      <c r="E58" s="430"/>
      <c r="F58" s="430"/>
      <c r="G58" s="430"/>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c r="AJ58" s="430"/>
      <c r="AK58" s="430"/>
      <c r="AL58" s="430"/>
      <c r="AM58" s="368"/>
    </row>
    <row r="59" spans="1:39" ht="15" customHeight="1">
      <c r="A59" s="430"/>
      <c r="B59" s="430"/>
      <c r="C59" s="430"/>
      <c r="D59" s="430"/>
      <c r="E59" s="430"/>
      <c r="F59" s="430"/>
      <c r="G59" s="430"/>
      <c r="H59" s="430"/>
      <c r="I59" s="430"/>
      <c r="J59" s="430"/>
      <c r="K59" s="430"/>
      <c r="L59" s="430"/>
      <c r="M59" s="430"/>
      <c r="N59" s="430"/>
      <c r="O59" s="430"/>
      <c r="P59" s="430"/>
      <c r="Q59" s="430"/>
      <c r="R59" s="430"/>
      <c r="S59" s="430"/>
      <c r="T59" s="430"/>
      <c r="U59" s="430"/>
      <c r="V59" s="430"/>
      <c r="W59" s="430"/>
      <c r="X59" s="430"/>
      <c r="Y59" s="430"/>
      <c r="Z59" s="430"/>
      <c r="AA59" s="430"/>
      <c r="AB59" s="430"/>
      <c r="AC59" s="430"/>
      <c r="AD59" s="430"/>
      <c r="AE59" s="430"/>
      <c r="AF59" s="430"/>
      <c r="AG59" s="430"/>
      <c r="AH59" s="430"/>
      <c r="AI59" s="430"/>
      <c r="AJ59" s="430"/>
      <c r="AK59" s="430"/>
      <c r="AL59" s="430"/>
      <c r="AM59" s="368"/>
    </row>
    <row r="60" spans="1:39" ht="15" customHeight="1">
      <c r="A60" s="430"/>
      <c r="B60" s="430"/>
      <c r="C60" s="430"/>
      <c r="D60" s="430"/>
      <c r="E60" s="430"/>
      <c r="F60" s="430"/>
      <c r="G60" s="430"/>
      <c r="H60" s="430"/>
      <c r="I60" s="430"/>
      <c r="J60" s="430"/>
      <c r="K60" s="430"/>
      <c r="L60" s="430"/>
      <c r="M60" s="430"/>
      <c r="N60" s="430"/>
      <c r="O60" s="430"/>
      <c r="P60" s="430"/>
      <c r="Q60" s="430"/>
      <c r="R60" s="430"/>
      <c r="S60" s="430"/>
      <c r="T60" s="430"/>
      <c r="U60" s="430"/>
      <c r="V60" s="430"/>
      <c r="W60" s="430"/>
      <c r="X60" s="430"/>
      <c r="Y60" s="430"/>
      <c r="Z60" s="430"/>
      <c r="AA60" s="430"/>
      <c r="AB60" s="430"/>
      <c r="AC60" s="430"/>
      <c r="AD60" s="430"/>
      <c r="AE60" s="430"/>
      <c r="AF60" s="430"/>
      <c r="AG60" s="430"/>
      <c r="AH60" s="430"/>
      <c r="AI60" s="430"/>
      <c r="AJ60" s="430"/>
      <c r="AK60" s="430"/>
      <c r="AL60" s="430"/>
      <c r="AM60" s="368"/>
    </row>
    <row r="61" spans="1:39" ht="15" customHeight="1">
      <c r="A61" s="430"/>
      <c r="B61" s="430"/>
      <c r="C61" s="430"/>
      <c r="D61" s="430"/>
      <c r="E61" s="430"/>
      <c r="F61" s="430"/>
      <c r="G61" s="430"/>
      <c r="H61" s="430"/>
      <c r="I61" s="430"/>
      <c r="J61" s="430"/>
      <c r="K61" s="430"/>
      <c r="L61" s="430"/>
      <c r="M61" s="430"/>
      <c r="N61" s="430"/>
      <c r="O61" s="430"/>
      <c r="P61" s="430"/>
      <c r="Q61" s="430"/>
      <c r="R61" s="430"/>
      <c r="S61" s="430"/>
      <c r="T61" s="430"/>
      <c r="U61" s="430"/>
      <c r="V61" s="430"/>
      <c r="W61" s="430"/>
      <c r="X61" s="430"/>
      <c r="Y61" s="430"/>
      <c r="Z61" s="430"/>
      <c r="AA61" s="430"/>
      <c r="AB61" s="430"/>
      <c r="AC61" s="430"/>
      <c r="AD61" s="430"/>
      <c r="AE61" s="430"/>
      <c r="AF61" s="430"/>
      <c r="AG61" s="430"/>
      <c r="AH61" s="430"/>
      <c r="AI61" s="430"/>
      <c r="AJ61" s="430"/>
      <c r="AK61" s="430"/>
      <c r="AL61" s="430"/>
      <c r="AM61" s="368"/>
    </row>
    <row r="62" spans="1:39" ht="3.95" customHeight="1">
      <c r="A62" s="430"/>
      <c r="B62" s="430"/>
      <c r="C62" s="430"/>
      <c r="D62" s="430"/>
      <c r="E62" s="430"/>
      <c r="F62" s="430"/>
      <c r="G62" s="430"/>
      <c r="H62" s="430"/>
      <c r="I62" s="430"/>
      <c r="J62" s="430"/>
      <c r="K62" s="430"/>
      <c r="L62" s="430"/>
      <c r="M62" s="430"/>
      <c r="N62" s="430"/>
      <c r="O62" s="430"/>
      <c r="P62" s="430"/>
      <c r="Q62" s="430"/>
      <c r="R62" s="430"/>
      <c r="S62" s="430"/>
      <c r="T62" s="430"/>
      <c r="U62" s="430"/>
      <c r="V62" s="430"/>
      <c r="W62" s="430"/>
      <c r="X62" s="430"/>
      <c r="Y62" s="430"/>
      <c r="Z62" s="430"/>
      <c r="AA62" s="430"/>
      <c r="AB62" s="430"/>
      <c r="AC62" s="430"/>
      <c r="AD62" s="430"/>
      <c r="AE62" s="430"/>
      <c r="AF62" s="430"/>
      <c r="AG62" s="430"/>
      <c r="AH62" s="430"/>
      <c r="AI62" s="430"/>
      <c r="AJ62" s="430"/>
      <c r="AK62" s="430"/>
      <c r="AL62" s="430"/>
      <c r="AM62" s="368"/>
    </row>
    <row r="63" spans="1:39" ht="15" customHeight="1">
      <c r="A63" s="180"/>
      <c r="B63" s="462" t="s">
        <v>2309</v>
      </c>
      <c r="C63" s="463"/>
      <c r="D63" s="463"/>
      <c r="E63" s="463"/>
      <c r="F63" s="463"/>
      <c r="G63" s="463"/>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4"/>
      <c r="AH63" s="462" t="s">
        <v>2177</v>
      </c>
      <c r="AI63" s="463"/>
      <c r="AJ63" s="463"/>
      <c r="AK63" s="464"/>
      <c r="AL63" s="320"/>
      <c r="AM63" s="368"/>
    </row>
    <row r="64" spans="1:39" ht="15" hidden="1" customHeight="1">
      <c r="A64" s="180"/>
      <c r="B64" s="437" t="s">
        <v>2118</v>
      </c>
      <c r="C64" s="438"/>
      <c r="D64" s="438"/>
      <c r="E64" s="438"/>
      <c r="F64" s="438"/>
      <c r="G64" s="438"/>
      <c r="H64" s="438"/>
      <c r="I64" s="438"/>
      <c r="J64" s="438"/>
      <c r="K64" s="438"/>
      <c r="L64" s="438"/>
      <c r="M64" s="438"/>
      <c r="N64" s="438"/>
      <c r="O64" s="438"/>
      <c r="P64" s="438"/>
      <c r="Q64" s="438"/>
      <c r="R64" s="438"/>
      <c r="S64" s="438"/>
      <c r="T64" s="438"/>
      <c r="U64" s="438"/>
      <c r="V64" s="438"/>
      <c r="W64" s="438"/>
      <c r="X64" s="438"/>
      <c r="Y64" s="438"/>
      <c r="Z64" s="438"/>
      <c r="AA64" s="438"/>
      <c r="AB64" s="438"/>
      <c r="AC64" s="438"/>
      <c r="AD64" s="438"/>
      <c r="AE64" s="439"/>
      <c r="AF64" s="321" t="s">
        <v>2178</v>
      </c>
      <c r="AG64" s="322"/>
      <c r="AH64" s="323" t="s">
        <v>2178</v>
      </c>
      <c r="AI64" s="323"/>
      <c r="AJ64" s="323"/>
      <c r="AK64" s="323"/>
      <c r="AL64" s="324"/>
      <c r="AM64" s="368"/>
    </row>
    <row r="65" spans="1:39" ht="15" hidden="1" customHeight="1">
      <c r="A65" s="180"/>
      <c r="B65" s="437" t="s">
        <v>2122</v>
      </c>
      <c r="C65" s="438"/>
      <c r="D65" s="438"/>
      <c r="E65" s="438"/>
      <c r="F65" s="438"/>
      <c r="G65" s="438"/>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c r="AE65" s="439"/>
      <c r="AF65" s="321" t="s">
        <v>2179</v>
      </c>
      <c r="AG65" s="322"/>
      <c r="AH65" s="323" t="s">
        <v>2179</v>
      </c>
      <c r="AI65" s="323"/>
      <c r="AJ65" s="323"/>
      <c r="AK65" s="323"/>
      <c r="AL65" s="324"/>
      <c r="AM65" s="368"/>
    </row>
    <row r="66" spans="1:39" ht="15" hidden="1" customHeight="1">
      <c r="A66" s="180"/>
      <c r="B66" s="437" t="s">
        <v>2119</v>
      </c>
      <c r="C66" s="438"/>
      <c r="D66" s="438"/>
      <c r="E66" s="438"/>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9"/>
      <c r="AF66" s="321" t="s">
        <v>2180</v>
      </c>
      <c r="AG66" s="322"/>
      <c r="AH66" s="323" t="s">
        <v>2180</v>
      </c>
      <c r="AI66" s="323"/>
      <c r="AJ66" s="323"/>
      <c r="AK66" s="323"/>
      <c r="AL66" s="324"/>
      <c r="AM66" s="368"/>
    </row>
    <row r="67" spans="1:39" ht="15" hidden="1" customHeight="1">
      <c r="A67" s="180"/>
      <c r="B67" s="437" t="s">
        <v>2120</v>
      </c>
      <c r="C67" s="438"/>
      <c r="D67" s="438"/>
      <c r="E67" s="438"/>
      <c r="F67" s="438"/>
      <c r="G67" s="438"/>
      <c r="H67" s="438"/>
      <c r="I67" s="438"/>
      <c r="J67" s="438"/>
      <c r="K67" s="438"/>
      <c r="L67" s="438"/>
      <c r="M67" s="438"/>
      <c r="N67" s="438"/>
      <c r="O67" s="438"/>
      <c r="P67" s="438"/>
      <c r="Q67" s="438"/>
      <c r="R67" s="438"/>
      <c r="S67" s="438"/>
      <c r="T67" s="438"/>
      <c r="U67" s="438"/>
      <c r="V67" s="438"/>
      <c r="W67" s="438"/>
      <c r="X67" s="438"/>
      <c r="Y67" s="438"/>
      <c r="Z67" s="438"/>
      <c r="AA67" s="438"/>
      <c r="AB67" s="438"/>
      <c r="AC67" s="438"/>
      <c r="AD67" s="438"/>
      <c r="AE67" s="439"/>
      <c r="AF67" s="321" t="s">
        <v>2181</v>
      </c>
      <c r="AG67" s="322"/>
      <c r="AH67" s="323" t="s">
        <v>2181</v>
      </c>
      <c r="AI67" s="323"/>
      <c r="AJ67" s="323"/>
      <c r="AK67" s="323"/>
      <c r="AL67" s="324"/>
      <c r="AM67" s="368"/>
    </row>
    <row r="68" spans="1:39" ht="15" hidden="1" customHeight="1">
      <c r="A68" s="180"/>
      <c r="B68" s="437" t="s">
        <v>2121</v>
      </c>
      <c r="C68" s="438"/>
      <c r="D68" s="438"/>
      <c r="E68" s="438"/>
      <c r="F68" s="438"/>
      <c r="G68" s="438"/>
      <c r="H68" s="438"/>
      <c r="I68" s="438"/>
      <c r="J68" s="438"/>
      <c r="K68" s="438"/>
      <c r="L68" s="438"/>
      <c r="M68" s="438"/>
      <c r="N68" s="438"/>
      <c r="O68" s="438"/>
      <c r="P68" s="438"/>
      <c r="Q68" s="438"/>
      <c r="R68" s="438"/>
      <c r="S68" s="438"/>
      <c r="T68" s="438"/>
      <c r="U68" s="438"/>
      <c r="V68" s="438"/>
      <c r="W68" s="438"/>
      <c r="X68" s="438"/>
      <c r="Y68" s="438"/>
      <c r="Z68" s="438"/>
      <c r="AA68" s="438"/>
      <c r="AB68" s="438"/>
      <c r="AC68" s="438"/>
      <c r="AD68" s="438"/>
      <c r="AE68" s="439"/>
      <c r="AF68" s="321" t="s">
        <v>2182</v>
      </c>
      <c r="AG68" s="322"/>
      <c r="AH68" s="323" t="s">
        <v>2182</v>
      </c>
      <c r="AI68" s="323"/>
      <c r="AJ68" s="323"/>
      <c r="AK68" s="323"/>
      <c r="AL68" s="324"/>
      <c r="AM68" s="368"/>
    </row>
    <row r="69" spans="1:39" ht="15" hidden="1" customHeight="1">
      <c r="A69" s="180"/>
      <c r="B69" s="437" t="s">
        <v>2123</v>
      </c>
      <c r="C69" s="438"/>
      <c r="D69" s="438"/>
      <c r="E69" s="438"/>
      <c r="F69" s="438"/>
      <c r="G69" s="438"/>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9"/>
      <c r="AF69" s="321" t="s">
        <v>2183</v>
      </c>
      <c r="AG69" s="322"/>
      <c r="AH69" s="323" t="s">
        <v>2183</v>
      </c>
      <c r="AI69" s="323"/>
      <c r="AJ69" s="323"/>
      <c r="AK69" s="323"/>
      <c r="AL69" s="324"/>
      <c r="AM69" s="368"/>
    </row>
    <row r="70" spans="1:39" ht="15" customHeight="1">
      <c r="A70" s="180"/>
      <c r="B70" s="465" t="s">
        <v>2124</v>
      </c>
      <c r="C70" s="465"/>
      <c r="D70" s="465"/>
      <c r="E70" s="465"/>
      <c r="F70" s="465"/>
      <c r="G70" s="465"/>
      <c r="H70" s="465"/>
      <c r="I70" s="465"/>
      <c r="J70" s="465"/>
      <c r="K70" s="465"/>
      <c r="L70" s="465"/>
      <c r="M70" s="465"/>
      <c r="N70" s="465"/>
      <c r="O70" s="465"/>
      <c r="P70" s="465"/>
      <c r="Q70" s="465"/>
      <c r="R70" s="465"/>
      <c r="S70" s="465"/>
      <c r="T70" s="465"/>
      <c r="U70" s="465"/>
      <c r="V70" s="465"/>
      <c r="W70" s="465"/>
      <c r="X70" s="465"/>
      <c r="Y70" s="465"/>
      <c r="Z70" s="465"/>
      <c r="AA70" s="465"/>
      <c r="AB70" s="465"/>
      <c r="AC70" s="465"/>
      <c r="AD70" s="465"/>
      <c r="AE70" s="465"/>
      <c r="AF70" s="465"/>
      <c r="AG70" s="465"/>
      <c r="AH70" s="434" t="s">
        <v>2184</v>
      </c>
      <c r="AI70" s="435"/>
      <c r="AJ70" s="435"/>
      <c r="AK70" s="436"/>
      <c r="AL70" s="324"/>
      <c r="AM70" s="368"/>
    </row>
    <row r="71" spans="1:39" ht="15" customHeight="1">
      <c r="A71" s="180"/>
      <c r="B71" s="437" t="s">
        <v>2125</v>
      </c>
      <c r="C71" s="438"/>
      <c r="D71" s="438"/>
      <c r="E71" s="438"/>
      <c r="F71" s="438"/>
      <c r="G71" s="438"/>
      <c r="H71" s="438"/>
      <c r="I71" s="438"/>
      <c r="J71" s="438"/>
      <c r="K71" s="438"/>
      <c r="L71" s="438"/>
      <c r="M71" s="438"/>
      <c r="N71" s="438"/>
      <c r="O71" s="438"/>
      <c r="P71" s="438"/>
      <c r="Q71" s="438"/>
      <c r="R71" s="438"/>
      <c r="S71" s="438"/>
      <c r="T71" s="438"/>
      <c r="U71" s="438"/>
      <c r="V71" s="438"/>
      <c r="W71" s="438"/>
      <c r="X71" s="438"/>
      <c r="Y71" s="438"/>
      <c r="Z71" s="438"/>
      <c r="AA71" s="438"/>
      <c r="AB71" s="438"/>
      <c r="AC71" s="438"/>
      <c r="AD71" s="438"/>
      <c r="AE71" s="438"/>
      <c r="AF71" s="438"/>
      <c r="AG71" s="438"/>
      <c r="AH71" s="434" t="s">
        <v>2185</v>
      </c>
      <c r="AI71" s="435"/>
      <c r="AJ71" s="435"/>
      <c r="AK71" s="436"/>
      <c r="AL71" s="324"/>
      <c r="AM71" s="368"/>
    </row>
    <row r="72" spans="1:39" ht="15" customHeight="1">
      <c r="A72" s="180"/>
      <c r="B72" s="437" t="s">
        <v>2126</v>
      </c>
      <c r="C72" s="438"/>
      <c r="D72" s="438"/>
      <c r="E72" s="438"/>
      <c r="F72" s="438"/>
      <c r="G72" s="438"/>
      <c r="H72" s="438"/>
      <c r="I72" s="438"/>
      <c r="J72" s="438"/>
      <c r="K72" s="438"/>
      <c r="L72" s="438"/>
      <c r="M72" s="438"/>
      <c r="N72" s="438"/>
      <c r="O72" s="438"/>
      <c r="P72" s="438"/>
      <c r="Q72" s="438"/>
      <c r="R72" s="438"/>
      <c r="S72" s="438"/>
      <c r="T72" s="438"/>
      <c r="U72" s="438"/>
      <c r="V72" s="438"/>
      <c r="W72" s="438"/>
      <c r="X72" s="438"/>
      <c r="Y72" s="438"/>
      <c r="Z72" s="438"/>
      <c r="AA72" s="438"/>
      <c r="AB72" s="438"/>
      <c r="AC72" s="438"/>
      <c r="AD72" s="438"/>
      <c r="AE72" s="438"/>
      <c r="AF72" s="438"/>
      <c r="AG72" s="438"/>
      <c r="AH72" s="434" t="s">
        <v>2186</v>
      </c>
      <c r="AI72" s="435"/>
      <c r="AJ72" s="435"/>
      <c r="AK72" s="436"/>
      <c r="AL72" s="324"/>
      <c r="AM72" s="368"/>
    </row>
    <row r="73" spans="1:39" ht="15" customHeight="1">
      <c r="A73" s="180"/>
      <c r="B73" s="437" t="s">
        <v>2127</v>
      </c>
      <c r="C73" s="438"/>
      <c r="D73" s="438"/>
      <c r="E73" s="438"/>
      <c r="F73" s="438"/>
      <c r="G73" s="438"/>
      <c r="H73" s="438"/>
      <c r="I73" s="438"/>
      <c r="J73" s="438"/>
      <c r="K73" s="438"/>
      <c r="L73" s="438"/>
      <c r="M73" s="438"/>
      <c r="N73" s="438"/>
      <c r="O73" s="438"/>
      <c r="P73" s="438"/>
      <c r="Q73" s="438"/>
      <c r="R73" s="438"/>
      <c r="S73" s="438"/>
      <c r="T73" s="438"/>
      <c r="U73" s="438"/>
      <c r="V73" s="438"/>
      <c r="W73" s="438"/>
      <c r="X73" s="438"/>
      <c r="Y73" s="438"/>
      <c r="Z73" s="438"/>
      <c r="AA73" s="438"/>
      <c r="AB73" s="438"/>
      <c r="AC73" s="438"/>
      <c r="AD73" s="438"/>
      <c r="AE73" s="438"/>
      <c r="AF73" s="438"/>
      <c r="AG73" s="438"/>
      <c r="AH73" s="434" t="s">
        <v>2187</v>
      </c>
      <c r="AI73" s="435"/>
      <c r="AJ73" s="435"/>
      <c r="AK73" s="436"/>
      <c r="AL73" s="324"/>
      <c r="AM73" s="368"/>
    </row>
    <row r="74" spans="1:39" ht="15" customHeight="1">
      <c r="A74" s="180"/>
      <c r="B74" s="437" t="s">
        <v>2128</v>
      </c>
      <c r="C74" s="438"/>
      <c r="D74" s="438"/>
      <c r="E74" s="438"/>
      <c r="F74" s="438"/>
      <c r="G74" s="438"/>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4" t="s">
        <v>2188</v>
      </c>
      <c r="AI74" s="435"/>
      <c r="AJ74" s="435"/>
      <c r="AK74" s="436"/>
      <c r="AL74" s="324"/>
      <c r="AM74" s="368"/>
    </row>
    <row r="75" spans="1:39" ht="15" customHeight="1">
      <c r="A75" s="180"/>
      <c r="B75" s="437" t="s">
        <v>2129</v>
      </c>
      <c r="C75" s="438"/>
      <c r="D75" s="438"/>
      <c r="E75" s="438"/>
      <c r="F75" s="438"/>
      <c r="G75" s="438"/>
      <c r="H75" s="438"/>
      <c r="I75" s="438"/>
      <c r="J75" s="438"/>
      <c r="K75" s="438"/>
      <c r="L75" s="438"/>
      <c r="M75" s="438"/>
      <c r="N75" s="438"/>
      <c r="O75" s="438"/>
      <c r="P75" s="438"/>
      <c r="Q75" s="438"/>
      <c r="R75" s="438"/>
      <c r="S75" s="438"/>
      <c r="T75" s="438"/>
      <c r="U75" s="438"/>
      <c r="V75" s="438"/>
      <c r="W75" s="438"/>
      <c r="X75" s="438"/>
      <c r="Y75" s="438"/>
      <c r="Z75" s="438"/>
      <c r="AA75" s="438"/>
      <c r="AB75" s="438"/>
      <c r="AC75" s="438"/>
      <c r="AD75" s="438"/>
      <c r="AE75" s="438"/>
      <c r="AF75" s="438"/>
      <c r="AG75" s="438"/>
      <c r="AH75" s="434" t="s">
        <v>2189</v>
      </c>
      <c r="AI75" s="435"/>
      <c r="AJ75" s="435"/>
      <c r="AK75" s="436"/>
      <c r="AL75" s="324"/>
      <c r="AM75" s="368"/>
    </row>
    <row r="76" spans="1:39" ht="15" customHeight="1">
      <c r="A76" s="180"/>
      <c r="B76" s="437" t="s">
        <v>2130</v>
      </c>
      <c r="C76" s="438"/>
      <c r="D76" s="438"/>
      <c r="E76" s="438"/>
      <c r="F76" s="438"/>
      <c r="G76" s="438"/>
      <c r="H76" s="438"/>
      <c r="I76" s="438"/>
      <c r="J76" s="438"/>
      <c r="K76" s="438"/>
      <c r="L76" s="438"/>
      <c r="M76" s="438"/>
      <c r="N76" s="438"/>
      <c r="O76" s="438"/>
      <c r="P76" s="438"/>
      <c r="Q76" s="438"/>
      <c r="R76" s="438"/>
      <c r="S76" s="438"/>
      <c r="T76" s="438"/>
      <c r="U76" s="438"/>
      <c r="V76" s="438"/>
      <c r="W76" s="438"/>
      <c r="X76" s="438"/>
      <c r="Y76" s="438"/>
      <c r="Z76" s="438"/>
      <c r="AA76" s="438"/>
      <c r="AB76" s="438"/>
      <c r="AC76" s="438"/>
      <c r="AD76" s="438"/>
      <c r="AE76" s="438"/>
      <c r="AF76" s="438"/>
      <c r="AG76" s="438"/>
      <c r="AH76" s="434" t="s">
        <v>2190</v>
      </c>
      <c r="AI76" s="435"/>
      <c r="AJ76" s="435"/>
      <c r="AK76" s="436"/>
      <c r="AL76" s="324"/>
      <c r="AM76" s="368"/>
    </row>
    <row r="77" spans="1:39" ht="15" customHeight="1">
      <c r="A77" s="180"/>
      <c r="B77" s="437" t="s">
        <v>2131</v>
      </c>
      <c r="C77" s="438"/>
      <c r="D77" s="438"/>
      <c r="E77" s="438"/>
      <c r="F77" s="438"/>
      <c r="G77" s="438"/>
      <c r="H77" s="438"/>
      <c r="I77" s="438"/>
      <c r="J77" s="438"/>
      <c r="K77" s="438"/>
      <c r="L77" s="438"/>
      <c r="M77" s="438"/>
      <c r="N77" s="438"/>
      <c r="O77" s="438"/>
      <c r="P77" s="438"/>
      <c r="Q77" s="438"/>
      <c r="R77" s="438"/>
      <c r="S77" s="438"/>
      <c r="T77" s="438"/>
      <c r="U77" s="438"/>
      <c r="V77" s="438"/>
      <c r="W77" s="438"/>
      <c r="X77" s="438"/>
      <c r="Y77" s="438"/>
      <c r="Z77" s="438"/>
      <c r="AA77" s="438"/>
      <c r="AB77" s="438"/>
      <c r="AC77" s="438"/>
      <c r="AD77" s="438"/>
      <c r="AE77" s="438"/>
      <c r="AF77" s="438"/>
      <c r="AG77" s="438"/>
      <c r="AH77" s="434" t="s">
        <v>2191</v>
      </c>
      <c r="AI77" s="435"/>
      <c r="AJ77" s="435"/>
      <c r="AK77" s="436"/>
      <c r="AL77" s="324"/>
      <c r="AM77" s="368"/>
    </row>
    <row r="78" spans="1:39" ht="15" customHeight="1">
      <c r="A78" s="180"/>
      <c r="B78" s="437" t="s">
        <v>2132</v>
      </c>
      <c r="C78" s="438"/>
      <c r="D78" s="438"/>
      <c r="E78" s="438"/>
      <c r="F78" s="438"/>
      <c r="G78" s="438"/>
      <c r="H78" s="438"/>
      <c r="I78" s="438"/>
      <c r="J78" s="438"/>
      <c r="K78" s="438"/>
      <c r="L78" s="438"/>
      <c r="M78" s="438"/>
      <c r="N78" s="438"/>
      <c r="O78" s="438"/>
      <c r="P78" s="438"/>
      <c r="Q78" s="438"/>
      <c r="R78" s="438"/>
      <c r="S78" s="438"/>
      <c r="T78" s="438"/>
      <c r="U78" s="438"/>
      <c r="V78" s="438"/>
      <c r="W78" s="438"/>
      <c r="X78" s="438"/>
      <c r="Y78" s="438"/>
      <c r="Z78" s="438"/>
      <c r="AA78" s="438"/>
      <c r="AB78" s="438"/>
      <c r="AC78" s="438"/>
      <c r="AD78" s="438"/>
      <c r="AE78" s="438"/>
      <c r="AF78" s="438"/>
      <c r="AG78" s="438"/>
      <c r="AH78" s="434" t="s">
        <v>2306</v>
      </c>
      <c r="AI78" s="435"/>
      <c r="AJ78" s="435"/>
      <c r="AK78" s="436"/>
      <c r="AL78" s="324"/>
      <c r="AM78" s="368"/>
    </row>
    <row r="79" spans="1:39" ht="15" customHeight="1">
      <c r="A79" s="180"/>
      <c r="B79" s="437" t="s">
        <v>2133</v>
      </c>
      <c r="C79" s="438"/>
      <c r="D79" s="438"/>
      <c r="E79" s="438"/>
      <c r="F79" s="438"/>
      <c r="G79" s="438"/>
      <c r="H79" s="438"/>
      <c r="I79" s="438"/>
      <c r="J79" s="438"/>
      <c r="K79" s="438"/>
      <c r="L79" s="438"/>
      <c r="M79" s="438"/>
      <c r="N79" s="438"/>
      <c r="O79" s="438"/>
      <c r="P79" s="438"/>
      <c r="Q79" s="438"/>
      <c r="R79" s="438"/>
      <c r="S79" s="438"/>
      <c r="T79" s="438"/>
      <c r="U79" s="438"/>
      <c r="V79" s="438"/>
      <c r="W79" s="438"/>
      <c r="X79" s="438"/>
      <c r="Y79" s="438"/>
      <c r="Z79" s="438"/>
      <c r="AA79" s="438"/>
      <c r="AB79" s="438"/>
      <c r="AC79" s="438"/>
      <c r="AD79" s="438"/>
      <c r="AE79" s="438"/>
      <c r="AF79" s="438"/>
      <c r="AG79" s="438"/>
      <c r="AH79" s="434" t="s">
        <v>2192</v>
      </c>
      <c r="AI79" s="435"/>
      <c r="AJ79" s="435"/>
      <c r="AK79" s="436"/>
      <c r="AL79" s="324"/>
      <c r="AM79" s="368"/>
    </row>
    <row r="80" spans="1:39" ht="15" customHeight="1">
      <c r="A80" s="180"/>
      <c r="B80" s="437" t="s">
        <v>2134</v>
      </c>
      <c r="C80" s="438"/>
      <c r="D80" s="438"/>
      <c r="E80" s="438"/>
      <c r="F80" s="438"/>
      <c r="G80" s="438"/>
      <c r="H80" s="438"/>
      <c r="I80" s="438"/>
      <c r="J80" s="438"/>
      <c r="K80" s="438"/>
      <c r="L80" s="438"/>
      <c r="M80" s="438"/>
      <c r="N80" s="438"/>
      <c r="O80" s="438"/>
      <c r="P80" s="438"/>
      <c r="Q80" s="438"/>
      <c r="R80" s="438"/>
      <c r="S80" s="438"/>
      <c r="T80" s="438"/>
      <c r="U80" s="438"/>
      <c r="V80" s="438"/>
      <c r="W80" s="438"/>
      <c r="X80" s="438"/>
      <c r="Y80" s="438"/>
      <c r="Z80" s="438"/>
      <c r="AA80" s="438"/>
      <c r="AB80" s="438"/>
      <c r="AC80" s="438"/>
      <c r="AD80" s="438"/>
      <c r="AE80" s="438"/>
      <c r="AF80" s="438"/>
      <c r="AG80" s="438"/>
      <c r="AH80" s="434" t="s">
        <v>2194</v>
      </c>
      <c r="AI80" s="435"/>
      <c r="AJ80" s="435"/>
      <c r="AK80" s="436"/>
      <c r="AL80" s="324"/>
      <c r="AM80" s="368"/>
    </row>
    <row r="81" spans="1:39" ht="15" customHeight="1">
      <c r="A81" s="180"/>
      <c r="B81" s="437" t="s">
        <v>2193</v>
      </c>
      <c r="C81" s="438"/>
      <c r="D81" s="438"/>
      <c r="E81" s="438"/>
      <c r="F81" s="438"/>
      <c r="G81" s="438"/>
      <c r="H81" s="438"/>
      <c r="I81" s="438"/>
      <c r="J81" s="438"/>
      <c r="K81" s="438"/>
      <c r="L81" s="438"/>
      <c r="M81" s="438"/>
      <c r="N81" s="438"/>
      <c r="O81" s="438"/>
      <c r="P81" s="438"/>
      <c r="Q81" s="438"/>
      <c r="R81" s="438"/>
      <c r="S81" s="438"/>
      <c r="T81" s="438"/>
      <c r="U81" s="438"/>
      <c r="V81" s="438"/>
      <c r="W81" s="438"/>
      <c r="X81" s="438"/>
      <c r="Y81" s="438"/>
      <c r="Z81" s="438"/>
      <c r="AA81" s="438"/>
      <c r="AB81" s="438"/>
      <c r="AC81" s="438"/>
      <c r="AD81" s="438"/>
      <c r="AE81" s="438"/>
      <c r="AF81" s="438"/>
      <c r="AG81" s="438"/>
      <c r="AH81" s="434" t="s">
        <v>2195</v>
      </c>
      <c r="AI81" s="435"/>
      <c r="AJ81" s="435"/>
      <c r="AK81" s="436"/>
      <c r="AL81" s="324"/>
      <c r="AM81" s="368"/>
    </row>
    <row r="82" spans="1:39" ht="15" customHeight="1">
      <c r="A82" s="180"/>
      <c r="B82" s="437" t="s">
        <v>2135</v>
      </c>
      <c r="C82" s="438"/>
      <c r="D82" s="438"/>
      <c r="E82" s="438"/>
      <c r="F82" s="438"/>
      <c r="G82" s="438"/>
      <c r="H82" s="438"/>
      <c r="I82" s="438"/>
      <c r="J82" s="438"/>
      <c r="K82" s="438"/>
      <c r="L82" s="438"/>
      <c r="M82" s="438"/>
      <c r="N82" s="438"/>
      <c r="O82" s="438"/>
      <c r="P82" s="438"/>
      <c r="Q82" s="438"/>
      <c r="R82" s="438"/>
      <c r="S82" s="438"/>
      <c r="T82" s="438"/>
      <c r="U82" s="438"/>
      <c r="V82" s="438"/>
      <c r="W82" s="438"/>
      <c r="X82" s="438"/>
      <c r="Y82" s="438"/>
      <c r="Z82" s="438"/>
      <c r="AA82" s="438"/>
      <c r="AB82" s="438"/>
      <c r="AC82" s="438"/>
      <c r="AD82" s="438"/>
      <c r="AE82" s="438"/>
      <c r="AF82" s="438"/>
      <c r="AG82" s="438"/>
      <c r="AH82" s="434" t="s">
        <v>2196</v>
      </c>
      <c r="AI82" s="435"/>
      <c r="AJ82" s="435"/>
      <c r="AK82" s="436"/>
      <c r="AL82" s="324"/>
      <c r="AM82" s="368"/>
    </row>
    <row r="83" spans="1:39" ht="15" customHeight="1">
      <c r="A83" s="180"/>
      <c r="B83" s="437" t="s">
        <v>2136</v>
      </c>
      <c r="C83" s="438"/>
      <c r="D83" s="438"/>
      <c r="E83" s="438"/>
      <c r="F83" s="438"/>
      <c r="G83" s="438"/>
      <c r="H83" s="438"/>
      <c r="I83" s="438"/>
      <c r="J83" s="438"/>
      <c r="K83" s="438"/>
      <c r="L83" s="438"/>
      <c r="M83" s="438"/>
      <c r="N83" s="438"/>
      <c r="O83" s="438"/>
      <c r="P83" s="438"/>
      <c r="Q83" s="438"/>
      <c r="R83" s="438"/>
      <c r="S83" s="438"/>
      <c r="T83" s="438"/>
      <c r="U83" s="438"/>
      <c r="V83" s="438"/>
      <c r="W83" s="438"/>
      <c r="X83" s="438"/>
      <c r="Y83" s="438"/>
      <c r="Z83" s="438"/>
      <c r="AA83" s="438"/>
      <c r="AB83" s="438"/>
      <c r="AC83" s="438"/>
      <c r="AD83" s="438"/>
      <c r="AE83" s="438"/>
      <c r="AF83" s="438"/>
      <c r="AG83" s="438"/>
      <c r="AH83" s="434" t="s">
        <v>2197</v>
      </c>
      <c r="AI83" s="435"/>
      <c r="AJ83" s="435"/>
      <c r="AK83" s="436"/>
      <c r="AL83" s="324"/>
      <c r="AM83" s="368"/>
    </row>
    <row r="84" spans="1:39" ht="15" customHeight="1">
      <c r="A84" s="180"/>
      <c r="B84" s="437" t="s">
        <v>2137</v>
      </c>
      <c r="C84" s="438"/>
      <c r="D84" s="438"/>
      <c r="E84" s="438"/>
      <c r="F84" s="438"/>
      <c r="G84" s="438"/>
      <c r="H84" s="438"/>
      <c r="I84" s="438"/>
      <c r="J84" s="438"/>
      <c r="K84" s="438"/>
      <c r="L84" s="438"/>
      <c r="M84" s="438"/>
      <c r="N84" s="438"/>
      <c r="O84" s="438"/>
      <c r="P84" s="438"/>
      <c r="Q84" s="438"/>
      <c r="R84" s="438"/>
      <c r="S84" s="438"/>
      <c r="T84" s="438"/>
      <c r="U84" s="438"/>
      <c r="V84" s="438"/>
      <c r="W84" s="438"/>
      <c r="X84" s="438"/>
      <c r="Y84" s="438"/>
      <c r="Z84" s="438"/>
      <c r="AA84" s="438"/>
      <c r="AB84" s="438"/>
      <c r="AC84" s="438"/>
      <c r="AD84" s="438"/>
      <c r="AE84" s="438"/>
      <c r="AF84" s="438"/>
      <c r="AG84" s="438"/>
      <c r="AH84" s="434" t="s">
        <v>2198</v>
      </c>
      <c r="AI84" s="435"/>
      <c r="AJ84" s="435"/>
      <c r="AK84" s="436"/>
      <c r="AL84" s="324"/>
      <c r="AM84" s="368"/>
    </row>
    <row r="85" spans="1:39" ht="15" customHeight="1">
      <c r="A85" s="180"/>
      <c r="B85" s="437" t="s">
        <v>2302</v>
      </c>
      <c r="C85" s="438"/>
      <c r="D85" s="438"/>
      <c r="E85" s="438"/>
      <c r="F85" s="438"/>
      <c r="G85" s="438"/>
      <c r="H85" s="438"/>
      <c r="I85" s="438"/>
      <c r="J85" s="438"/>
      <c r="K85" s="438"/>
      <c r="L85" s="438"/>
      <c r="M85" s="438"/>
      <c r="N85" s="438"/>
      <c r="O85" s="438"/>
      <c r="P85" s="438"/>
      <c r="Q85" s="438"/>
      <c r="R85" s="438"/>
      <c r="S85" s="438"/>
      <c r="T85" s="438"/>
      <c r="U85" s="438"/>
      <c r="V85" s="438"/>
      <c r="W85" s="438"/>
      <c r="X85" s="438"/>
      <c r="Y85" s="438"/>
      <c r="Z85" s="438"/>
      <c r="AA85" s="438"/>
      <c r="AB85" s="438"/>
      <c r="AC85" s="438"/>
      <c r="AD85" s="438"/>
      <c r="AE85" s="438"/>
      <c r="AF85" s="438"/>
      <c r="AG85" s="438"/>
      <c r="AH85" s="434" t="s">
        <v>2199</v>
      </c>
      <c r="AI85" s="435"/>
      <c r="AJ85" s="435"/>
      <c r="AK85" s="436"/>
      <c r="AL85" s="324"/>
      <c r="AM85" s="368"/>
    </row>
    <row r="86" spans="1:39" ht="15" customHeight="1">
      <c r="A86" s="180"/>
      <c r="B86" s="437" t="s">
        <v>2303</v>
      </c>
      <c r="C86" s="438"/>
      <c r="D86" s="438"/>
      <c r="E86" s="438"/>
      <c r="F86" s="438"/>
      <c r="G86" s="438"/>
      <c r="H86" s="438"/>
      <c r="I86" s="438"/>
      <c r="J86" s="438"/>
      <c r="K86" s="438"/>
      <c r="L86" s="438"/>
      <c r="M86" s="438"/>
      <c r="N86" s="438"/>
      <c r="O86" s="438"/>
      <c r="P86" s="438"/>
      <c r="Q86" s="438"/>
      <c r="R86" s="438"/>
      <c r="S86" s="438"/>
      <c r="T86" s="438"/>
      <c r="U86" s="438"/>
      <c r="V86" s="438"/>
      <c r="W86" s="438"/>
      <c r="X86" s="438"/>
      <c r="Y86" s="438"/>
      <c r="Z86" s="438"/>
      <c r="AA86" s="438"/>
      <c r="AB86" s="438"/>
      <c r="AC86" s="438"/>
      <c r="AD86" s="438"/>
      <c r="AE86" s="438"/>
      <c r="AF86" s="438"/>
      <c r="AG86" s="438"/>
      <c r="AH86" s="434" t="s">
        <v>2203</v>
      </c>
      <c r="AI86" s="435"/>
      <c r="AJ86" s="435"/>
      <c r="AK86" s="436"/>
      <c r="AL86" s="324"/>
      <c r="AM86" s="368"/>
    </row>
    <row r="87" spans="1:39" ht="27.6" customHeight="1">
      <c r="A87" s="180"/>
      <c r="B87" s="437" t="s">
        <v>2304</v>
      </c>
      <c r="C87" s="438"/>
      <c r="D87" s="438"/>
      <c r="E87" s="438"/>
      <c r="F87" s="438"/>
      <c r="G87" s="438"/>
      <c r="H87" s="438"/>
      <c r="I87" s="438"/>
      <c r="J87" s="438"/>
      <c r="K87" s="438"/>
      <c r="L87" s="438"/>
      <c r="M87" s="438"/>
      <c r="N87" s="438"/>
      <c r="O87" s="438"/>
      <c r="P87" s="438"/>
      <c r="Q87" s="438"/>
      <c r="R87" s="438"/>
      <c r="S87" s="438"/>
      <c r="T87" s="438"/>
      <c r="U87" s="438"/>
      <c r="V87" s="438"/>
      <c r="W87" s="438"/>
      <c r="X87" s="438"/>
      <c r="Y87" s="438"/>
      <c r="Z87" s="438"/>
      <c r="AA87" s="438"/>
      <c r="AB87" s="438"/>
      <c r="AC87" s="438"/>
      <c r="AD87" s="438"/>
      <c r="AE87" s="438"/>
      <c r="AF87" s="438"/>
      <c r="AG87" s="438"/>
      <c r="AH87" s="440" t="s">
        <v>2202</v>
      </c>
      <c r="AI87" s="441"/>
      <c r="AJ87" s="441"/>
      <c r="AK87" s="442"/>
      <c r="AL87" s="325"/>
      <c r="AM87" s="368"/>
    </row>
    <row r="88" spans="1:39" ht="15" customHeight="1">
      <c r="A88" s="180"/>
      <c r="B88" s="437" t="s">
        <v>2305</v>
      </c>
      <c r="C88" s="438"/>
      <c r="D88" s="438"/>
      <c r="E88" s="438"/>
      <c r="F88" s="438"/>
      <c r="G88" s="438"/>
      <c r="H88" s="438"/>
      <c r="I88" s="438"/>
      <c r="J88" s="438"/>
      <c r="K88" s="438"/>
      <c r="L88" s="438"/>
      <c r="M88" s="438"/>
      <c r="N88" s="438"/>
      <c r="O88" s="438"/>
      <c r="P88" s="438"/>
      <c r="Q88" s="438"/>
      <c r="R88" s="438"/>
      <c r="S88" s="438"/>
      <c r="T88" s="438"/>
      <c r="U88" s="438"/>
      <c r="V88" s="438"/>
      <c r="W88" s="438"/>
      <c r="X88" s="438"/>
      <c r="Y88" s="438"/>
      <c r="Z88" s="438"/>
      <c r="AA88" s="438"/>
      <c r="AB88" s="438"/>
      <c r="AC88" s="438"/>
      <c r="AD88" s="438"/>
      <c r="AE88" s="438"/>
      <c r="AF88" s="438"/>
      <c r="AG88" s="438"/>
      <c r="AH88" s="440" t="s">
        <v>2201</v>
      </c>
      <c r="AI88" s="441"/>
      <c r="AJ88" s="441"/>
      <c r="AK88" s="442"/>
      <c r="AL88" s="325"/>
      <c r="AM88" s="368"/>
    </row>
    <row r="89" spans="1:39" ht="15" customHeight="1">
      <c r="A89" s="180"/>
      <c r="B89" s="437" t="s">
        <v>2138</v>
      </c>
      <c r="C89" s="438"/>
      <c r="D89" s="438"/>
      <c r="E89" s="438"/>
      <c r="F89" s="438"/>
      <c r="G89" s="438"/>
      <c r="H89" s="438"/>
      <c r="I89" s="438"/>
      <c r="J89" s="438"/>
      <c r="K89" s="438"/>
      <c r="L89" s="438"/>
      <c r="M89" s="438"/>
      <c r="N89" s="438"/>
      <c r="O89" s="438"/>
      <c r="P89" s="438"/>
      <c r="Q89" s="438"/>
      <c r="R89" s="438"/>
      <c r="S89" s="438"/>
      <c r="T89" s="438"/>
      <c r="U89" s="438"/>
      <c r="V89" s="438"/>
      <c r="W89" s="438"/>
      <c r="X89" s="438"/>
      <c r="Y89" s="438"/>
      <c r="Z89" s="438"/>
      <c r="AA89" s="438"/>
      <c r="AB89" s="438"/>
      <c r="AC89" s="438"/>
      <c r="AD89" s="438"/>
      <c r="AE89" s="438"/>
      <c r="AF89" s="438"/>
      <c r="AG89" s="438"/>
      <c r="AH89" s="434" t="s">
        <v>2204</v>
      </c>
      <c r="AI89" s="435"/>
      <c r="AJ89" s="435"/>
      <c r="AK89" s="436"/>
      <c r="AL89" s="324"/>
      <c r="AM89" s="368"/>
    </row>
    <row r="90" spans="1:39" ht="15" customHeight="1">
      <c r="A90" s="180"/>
      <c r="B90" s="437" t="s">
        <v>2139</v>
      </c>
      <c r="C90" s="438"/>
      <c r="D90" s="438"/>
      <c r="E90" s="438"/>
      <c r="F90" s="438"/>
      <c r="G90" s="438"/>
      <c r="H90" s="438"/>
      <c r="I90" s="438"/>
      <c r="J90" s="438"/>
      <c r="K90" s="438"/>
      <c r="L90" s="438"/>
      <c r="M90" s="438"/>
      <c r="N90" s="438"/>
      <c r="O90" s="438"/>
      <c r="P90" s="438"/>
      <c r="Q90" s="438"/>
      <c r="R90" s="438"/>
      <c r="S90" s="438"/>
      <c r="T90" s="438"/>
      <c r="U90" s="438"/>
      <c r="V90" s="438"/>
      <c r="W90" s="438"/>
      <c r="X90" s="438"/>
      <c r="Y90" s="438"/>
      <c r="Z90" s="438"/>
      <c r="AA90" s="438"/>
      <c r="AB90" s="438"/>
      <c r="AC90" s="438"/>
      <c r="AD90" s="438"/>
      <c r="AE90" s="438"/>
      <c r="AF90" s="438"/>
      <c r="AG90" s="438"/>
      <c r="AH90" s="434" t="s">
        <v>2205</v>
      </c>
      <c r="AI90" s="435"/>
      <c r="AJ90" s="435"/>
      <c r="AK90" s="436"/>
      <c r="AL90" s="324"/>
      <c r="AM90" s="368"/>
    </row>
    <row r="91" spans="1:39" ht="15" customHeight="1">
      <c r="A91" s="180"/>
      <c r="B91" s="437" t="s">
        <v>2206</v>
      </c>
      <c r="C91" s="438"/>
      <c r="D91" s="438"/>
      <c r="E91" s="438"/>
      <c r="F91" s="438"/>
      <c r="G91" s="438"/>
      <c r="H91" s="438"/>
      <c r="I91" s="438"/>
      <c r="J91" s="438"/>
      <c r="K91" s="438"/>
      <c r="L91" s="438"/>
      <c r="M91" s="438"/>
      <c r="N91" s="438"/>
      <c r="O91" s="438"/>
      <c r="P91" s="438"/>
      <c r="Q91" s="438"/>
      <c r="R91" s="438"/>
      <c r="S91" s="438"/>
      <c r="T91" s="438"/>
      <c r="U91" s="438"/>
      <c r="V91" s="438"/>
      <c r="W91" s="438"/>
      <c r="X91" s="438"/>
      <c r="Y91" s="438"/>
      <c r="Z91" s="438"/>
      <c r="AA91" s="438"/>
      <c r="AB91" s="438"/>
      <c r="AC91" s="438"/>
      <c r="AD91" s="438"/>
      <c r="AE91" s="438"/>
      <c r="AF91" s="438"/>
      <c r="AG91" s="438"/>
      <c r="AH91" s="434" t="s">
        <v>2207</v>
      </c>
      <c r="AI91" s="435"/>
      <c r="AJ91" s="435"/>
      <c r="AK91" s="436"/>
      <c r="AL91" s="324"/>
      <c r="AM91" s="368"/>
    </row>
    <row r="92" spans="1:39" ht="15" customHeight="1">
      <c r="A92" s="180"/>
      <c r="B92" s="437" t="s">
        <v>2140</v>
      </c>
      <c r="C92" s="438"/>
      <c r="D92" s="438"/>
      <c r="E92" s="438"/>
      <c r="F92" s="438"/>
      <c r="G92" s="438"/>
      <c r="H92" s="438"/>
      <c r="I92" s="438"/>
      <c r="J92" s="438"/>
      <c r="K92" s="438"/>
      <c r="L92" s="438"/>
      <c r="M92" s="438"/>
      <c r="N92" s="438"/>
      <c r="O92" s="438"/>
      <c r="P92" s="438"/>
      <c r="Q92" s="438"/>
      <c r="R92" s="438"/>
      <c r="S92" s="438"/>
      <c r="T92" s="438"/>
      <c r="U92" s="438"/>
      <c r="V92" s="438"/>
      <c r="W92" s="438"/>
      <c r="X92" s="438"/>
      <c r="Y92" s="438"/>
      <c r="Z92" s="438"/>
      <c r="AA92" s="438"/>
      <c r="AB92" s="438"/>
      <c r="AC92" s="438"/>
      <c r="AD92" s="438"/>
      <c r="AE92" s="438"/>
      <c r="AF92" s="438"/>
      <c r="AG92" s="439"/>
      <c r="AH92" s="434" t="s">
        <v>2208</v>
      </c>
      <c r="AI92" s="435"/>
      <c r="AJ92" s="435"/>
      <c r="AK92" s="436"/>
      <c r="AL92" s="324"/>
      <c r="AM92" s="368"/>
    </row>
    <row r="93" spans="1:39" ht="15" customHeight="1">
      <c r="A93" s="180"/>
      <c r="B93" s="437" t="s">
        <v>2141</v>
      </c>
      <c r="C93" s="438"/>
      <c r="D93" s="438"/>
      <c r="E93" s="438"/>
      <c r="F93" s="438"/>
      <c r="G93" s="438"/>
      <c r="H93" s="438"/>
      <c r="I93" s="438"/>
      <c r="J93" s="438"/>
      <c r="K93" s="438"/>
      <c r="L93" s="438"/>
      <c r="M93" s="438"/>
      <c r="N93" s="438"/>
      <c r="O93" s="438"/>
      <c r="P93" s="438"/>
      <c r="Q93" s="438"/>
      <c r="R93" s="438"/>
      <c r="S93" s="438"/>
      <c r="T93" s="438"/>
      <c r="U93" s="438"/>
      <c r="V93" s="438"/>
      <c r="W93" s="438"/>
      <c r="X93" s="438"/>
      <c r="Y93" s="438"/>
      <c r="Z93" s="438"/>
      <c r="AA93" s="438"/>
      <c r="AB93" s="438"/>
      <c r="AC93" s="438"/>
      <c r="AD93" s="438"/>
      <c r="AE93" s="438"/>
      <c r="AF93" s="438"/>
      <c r="AG93" s="439"/>
      <c r="AH93" s="434" t="s">
        <v>2209</v>
      </c>
      <c r="AI93" s="435"/>
      <c r="AJ93" s="435"/>
      <c r="AK93" s="436"/>
      <c r="AL93" s="324"/>
      <c r="AM93" s="368"/>
    </row>
    <row r="94" spans="1:39" ht="15" customHeight="1">
      <c r="A94" s="180"/>
      <c r="B94" s="437" t="s">
        <v>2142</v>
      </c>
      <c r="C94" s="438"/>
      <c r="D94" s="438"/>
      <c r="E94" s="438"/>
      <c r="F94" s="438"/>
      <c r="G94" s="438"/>
      <c r="H94" s="438"/>
      <c r="I94" s="438"/>
      <c r="J94" s="438"/>
      <c r="K94" s="438"/>
      <c r="L94" s="438"/>
      <c r="M94" s="438"/>
      <c r="N94" s="438"/>
      <c r="O94" s="438"/>
      <c r="P94" s="438"/>
      <c r="Q94" s="438"/>
      <c r="R94" s="438"/>
      <c r="S94" s="438"/>
      <c r="T94" s="438"/>
      <c r="U94" s="438"/>
      <c r="V94" s="438"/>
      <c r="W94" s="438"/>
      <c r="X94" s="438"/>
      <c r="Y94" s="438"/>
      <c r="Z94" s="438"/>
      <c r="AA94" s="438"/>
      <c r="AB94" s="438"/>
      <c r="AC94" s="438"/>
      <c r="AD94" s="438"/>
      <c r="AE94" s="438"/>
      <c r="AF94" s="438"/>
      <c r="AG94" s="439"/>
      <c r="AH94" s="434" t="s">
        <v>2210</v>
      </c>
      <c r="AI94" s="435"/>
      <c r="AJ94" s="435"/>
      <c r="AK94" s="436"/>
      <c r="AL94" s="324"/>
      <c r="AM94" s="368"/>
    </row>
    <row r="95" spans="1:39" ht="15" customHeight="1">
      <c r="A95" s="180"/>
      <c r="B95" s="437" t="s">
        <v>2200</v>
      </c>
      <c r="C95" s="438"/>
      <c r="D95" s="438"/>
      <c r="E95" s="438"/>
      <c r="F95" s="438"/>
      <c r="G95" s="438"/>
      <c r="H95" s="438"/>
      <c r="I95" s="438"/>
      <c r="J95" s="438"/>
      <c r="K95" s="438"/>
      <c r="L95" s="438"/>
      <c r="M95" s="438"/>
      <c r="N95" s="438"/>
      <c r="O95" s="438"/>
      <c r="P95" s="438"/>
      <c r="Q95" s="438"/>
      <c r="R95" s="438"/>
      <c r="S95" s="438"/>
      <c r="T95" s="438"/>
      <c r="U95" s="438"/>
      <c r="V95" s="438"/>
      <c r="W95" s="438"/>
      <c r="X95" s="438"/>
      <c r="Y95" s="438"/>
      <c r="Z95" s="438"/>
      <c r="AA95" s="438"/>
      <c r="AB95" s="438"/>
      <c r="AC95" s="438"/>
      <c r="AD95" s="438"/>
      <c r="AE95" s="438"/>
      <c r="AF95" s="438"/>
      <c r="AG95" s="439"/>
      <c r="AH95" s="440" t="s">
        <v>2211</v>
      </c>
      <c r="AI95" s="441"/>
      <c r="AJ95" s="441"/>
      <c r="AK95" s="442"/>
      <c r="AL95" s="325"/>
      <c r="AM95" s="368"/>
    </row>
    <row r="96" spans="1:39" ht="15" customHeight="1">
      <c r="A96" s="180"/>
      <c r="B96" s="437" t="s">
        <v>2143</v>
      </c>
      <c r="C96" s="438"/>
      <c r="D96" s="438"/>
      <c r="E96" s="438"/>
      <c r="F96" s="438"/>
      <c r="G96" s="438"/>
      <c r="H96" s="438"/>
      <c r="I96" s="438"/>
      <c r="J96" s="438"/>
      <c r="K96" s="438"/>
      <c r="L96" s="438"/>
      <c r="M96" s="438"/>
      <c r="N96" s="438"/>
      <c r="O96" s="438"/>
      <c r="P96" s="438"/>
      <c r="Q96" s="438"/>
      <c r="R96" s="438"/>
      <c r="S96" s="438"/>
      <c r="T96" s="438"/>
      <c r="U96" s="438"/>
      <c r="V96" s="438"/>
      <c r="W96" s="438"/>
      <c r="X96" s="438"/>
      <c r="Y96" s="438"/>
      <c r="Z96" s="438"/>
      <c r="AA96" s="438"/>
      <c r="AB96" s="438"/>
      <c r="AC96" s="438"/>
      <c r="AD96" s="438"/>
      <c r="AE96" s="438"/>
      <c r="AF96" s="438"/>
      <c r="AG96" s="439"/>
      <c r="AH96" s="440" t="s">
        <v>2212</v>
      </c>
      <c r="AI96" s="441"/>
      <c r="AJ96" s="441"/>
      <c r="AK96" s="442"/>
      <c r="AL96" s="325"/>
      <c r="AM96" s="368"/>
    </row>
    <row r="97" spans="1:39" ht="15" customHeight="1">
      <c r="A97" s="180"/>
      <c r="B97" s="437" t="s">
        <v>2144</v>
      </c>
      <c r="C97" s="438"/>
      <c r="D97" s="438"/>
      <c r="E97" s="438"/>
      <c r="F97" s="438"/>
      <c r="G97" s="438"/>
      <c r="H97" s="438"/>
      <c r="I97" s="438"/>
      <c r="J97" s="438"/>
      <c r="K97" s="438"/>
      <c r="L97" s="438"/>
      <c r="M97" s="438"/>
      <c r="N97" s="438"/>
      <c r="O97" s="438"/>
      <c r="P97" s="438"/>
      <c r="Q97" s="438"/>
      <c r="R97" s="438"/>
      <c r="S97" s="438"/>
      <c r="T97" s="438"/>
      <c r="U97" s="438"/>
      <c r="V97" s="438"/>
      <c r="W97" s="438"/>
      <c r="X97" s="438"/>
      <c r="Y97" s="438"/>
      <c r="Z97" s="438"/>
      <c r="AA97" s="438"/>
      <c r="AB97" s="438"/>
      <c r="AC97" s="438"/>
      <c r="AD97" s="438"/>
      <c r="AE97" s="438"/>
      <c r="AF97" s="438"/>
      <c r="AG97" s="439"/>
      <c r="AH97" s="440" t="s">
        <v>2213</v>
      </c>
      <c r="AI97" s="441"/>
      <c r="AJ97" s="441"/>
      <c r="AK97" s="442"/>
      <c r="AL97" s="325"/>
      <c r="AM97" s="368"/>
    </row>
    <row r="98" spans="1:39" ht="15" customHeight="1">
      <c r="A98" s="180"/>
      <c r="B98" s="437" t="s">
        <v>2215</v>
      </c>
      <c r="C98" s="438"/>
      <c r="D98" s="438"/>
      <c r="E98" s="438"/>
      <c r="F98" s="438"/>
      <c r="G98" s="438"/>
      <c r="H98" s="438"/>
      <c r="I98" s="438"/>
      <c r="J98" s="438"/>
      <c r="K98" s="438"/>
      <c r="L98" s="438"/>
      <c r="M98" s="438"/>
      <c r="N98" s="438"/>
      <c r="O98" s="438"/>
      <c r="P98" s="438"/>
      <c r="Q98" s="438"/>
      <c r="R98" s="438"/>
      <c r="S98" s="438"/>
      <c r="T98" s="438"/>
      <c r="U98" s="438"/>
      <c r="V98" s="438"/>
      <c r="W98" s="438"/>
      <c r="X98" s="438"/>
      <c r="Y98" s="438"/>
      <c r="Z98" s="438"/>
      <c r="AA98" s="438"/>
      <c r="AB98" s="438"/>
      <c r="AC98" s="438"/>
      <c r="AD98" s="438"/>
      <c r="AE98" s="438"/>
      <c r="AF98" s="438"/>
      <c r="AG98" s="439"/>
      <c r="AH98" s="440" t="s">
        <v>2214</v>
      </c>
      <c r="AI98" s="441"/>
      <c r="AJ98" s="441"/>
      <c r="AK98" s="442"/>
      <c r="AL98" s="325"/>
      <c r="AM98" s="368"/>
    </row>
    <row r="99" spans="1:39" ht="15" customHeight="1">
      <c r="A99" s="180"/>
      <c r="B99" s="437" t="s">
        <v>2145</v>
      </c>
      <c r="C99" s="438"/>
      <c r="D99" s="438"/>
      <c r="E99" s="438"/>
      <c r="F99" s="438"/>
      <c r="G99" s="438"/>
      <c r="H99" s="438"/>
      <c r="I99" s="438"/>
      <c r="J99" s="438"/>
      <c r="K99" s="438"/>
      <c r="L99" s="438"/>
      <c r="M99" s="438"/>
      <c r="N99" s="438"/>
      <c r="O99" s="438"/>
      <c r="P99" s="438"/>
      <c r="Q99" s="438"/>
      <c r="R99" s="438"/>
      <c r="S99" s="438"/>
      <c r="T99" s="438"/>
      <c r="U99" s="438"/>
      <c r="V99" s="438"/>
      <c r="W99" s="438"/>
      <c r="X99" s="438"/>
      <c r="Y99" s="438"/>
      <c r="Z99" s="438"/>
      <c r="AA99" s="438"/>
      <c r="AB99" s="438"/>
      <c r="AC99" s="438"/>
      <c r="AD99" s="438"/>
      <c r="AE99" s="438"/>
      <c r="AF99" s="438"/>
      <c r="AG99" s="439"/>
      <c r="AH99" s="440" t="s">
        <v>2216</v>
      </c>
      <c r="AI99" s="441"/>
      <c r="AJ99" s="441"/>
      <c r="AK99" s="442"/>
      <c r="AL99" s="325"/>
      <c r="AM99" s="368"/>
    </row>
    <row r="100" spans="1:39" ht="15" customHeight="1">
      <c r="A100" s="180"/>
      <c r="B100" s="437" t="s">
        <v>2146</v>
      </c>
      <c r="C100" s="438"/>
      <c r="D100" s="438"/>
      <c r="E100" s="438"/>
      <c r="F100" s="438"/>
      <c r="G100" s="438"/>
      <c r="H100" s="438"/>
      <c r="I100" s="438"/>
      <c r="J100" s="438"/>
      <c r="K100" s="438"/>
      <c r="L100" s="438"/>
      <c r="M100" s="438"/>
      <c r="N100" s="438"/>
      <c r="O100" s="438"/>
      <c r="P100" s="438"/>
      <c r="Q100" s="438"/>
      <c r="R100" s="438"/>
      <c r="S100" s="438"/>
      <c r="T100" s="438"/>
      <c r="U100" s="438"/>
      <c r="V100" s="438"/>
      <c r="W100" s="438"/>
      <c r="X100" s="438"/>
      <c r="Y100" s="438"/>
      <c r="Z100" s="438"/>
      <c r="AA100" s="438"/>
      <c r="AB100" s="438"/>
      <c r="AC100" s="438"/>
      <c r="AD100" s="438"/>
      <c r="AE100" s="438"/>
      <c r="AF100" s="438"/>
      <c r="AG100" s="439"/>
      <c r="AH100" s="440" t="s">
        <v>2217</v>
      </c>
      <c r="AI100" s="441"/>
      <c r="AJ100" s="441"/>
      <c r="AK100" s="442"/>
      <c r="AL100" s="325"/>
      <c r="AM100" s="368"/>
    </row>
    <row r="101" spans="1:39" ht="15" customHeight="1">
      <c r="A101" s="180"/>
      <c r="B101" s="437" t="s">
        <v>2147</v>
      </c>
      <c r="C101" s="438"/>
      <c r="D101" s="438"/>
      <c r="E101" s="438"/>
      <c r="F101" s="438"/>
      <c r="G101" s="438"/>
      <c r="H101" s="438"/>
      <c r="I101" s="438"/>
      <c r="J101" s="438"/>
      <c r="K101" s="438"/>
      <c r="L101" s="438"/>
      <c r="M101" s="438"/>
      <c r="N101" s="438"/>
      <c r="O101" s="438"/>
      <c r="P101" s="438"/>
      <c r="Q101" s="438"/>
      <c r="R101" s="438"/>
      <c r="S101" s="438"/>
      <c r="T101" s="438"/>
      <c r="U101" s="438"/>
      <c r="V101" s="438"/>
      <c r="W101" s="438"/>
      <c r="X101" s="438"/>
      <c r="Y101" s="438"/>
      <c r="Z101" s="438"/>
      <c r="AA101" s="438"/>
      <c r="AB101" s="438"/>
      <c r="AC101" s="438"/>
      <c r="AD101" s="438"/>
      <c r="AE101" s="438"/>
      <c r="AF101" s="438"/>
      <c r="AG101" s="439"/>
      <c r="AH101" s="440" t="s">
        <v>2218</v>
      </c>
      <c r="AI101" s="441"/>
      <c r="AJ101" s="441"/>
      <c r="AK101" s="442"/>
      <c r="AL101" s="325"/>
      <c r="AM101" s="368"/>
    </row>
    <row r="102" spans="1:39" ht="15" customHeight="1">
      <c r="A102" s="180"/>
      <c r="B102" s="437" t="s">
        <v>2148</v>
      </c>
      <c r="C102" s="438"/>
      <c r="D102" s="438"/>
      <c r="E102" s="438"/>
      <c r="F102" s="438"/>
      <c r="G102" s="438"/>
      <c r="H102" s="438"/>
      <c r="I102" s="438"/>
      <c r="J102" s="438"/>
      <c r="K102" s="438"/>
      <c r="L102" s="438"/>
      <c r="M102" s="438"/>
      <c r="N102" s="438"/>
      <c r="O102" s="438"/>
      <c r="P102" s="438"/>
      <c r="Q102" s="438"/>
      <c r="R102" s="438"/>
      <c r="S102" s="438"/>
      <c r="T102" s="438"/>
      <c r="U102" s="438"/>
      <c r="V102" s="438"/>
      <c r="W102" s="438"/>
      <c r="X102" s="438"/>
      <c r="Y102" s="438"/>
      <c r="Z102" s="438"/>
      <c r="AA102" s="438"/>
      <c r="AB102" s="438"/>
      <c r="AC102" s="438"/>
      <c r="AD102" s="438"/>
      <c r="AE102" s="438"/>
      <c r="AF102" s="438"/>
      <c r="AG102" s="439"/>
      <c r="AH102" s="440" t="s">
        <v>2219</v>
      </c>
      <c r="AI102" s="441"/>
      <c r="AJ102" s="441"/>
      <c r="AK102" s="442"/>
      <c r="AL102" s="325"/>
      <c r="AM102" s="368"/>
    </row>
    <row r="103" spans="1:39" ht="15" customHeight="1">
      <c r="A103" s="180"/>
      <c r="B103" s="437" t="s">
        <v>2149</v>
      </c>
      <c r="C103" s="438"/>
      <c r="D103" s="438"/>
      <c r="E103" s="438"/>
      <c r="F103" s="438"/>
      <c r="G103" s="438"/>
      <c r="H103" s="438"/>
      <c r="I103" s="438"/>
      <c r="J103" s="438"/>
      <c r="K103" s="438"/>
      <c r="L103" s="438"/>
      <c r="M103" s="438"/>
      <c r="N103" s="438"/>
      <c r="O103" s="438"/>
      <c r="P103" s="438"/>
      <c r="Q103" s="438"/>
      <c r="R103" s="438"/>
      <c r="S103" s="438"/>
      <c r="T103" s="438"/>
      <c r="U103" s="438"/>
      <c r="V103" s="438"/>
      <c r="W103" s="438"/>
      <c r="X103" s="438"/>
      <c r="Y103" s="438"/>
      <c r="Z103" s="438"/>
      <c r="AA103" s="438"/>
      <c r="AB103" s="438"/>
      <c r="AC103" s="438"/>
      <c r="AD103" s="438"/>
      <c r="AE103" s="438"/>
      <c r="AF103" s="438"/>
      <c r="AG103" s="439"/>
      <c r="AH103" s="440" t="s">
        <v>2220</v>
      </c>
      <c r="AI103" s="441"/>
      <c r="AJ103" s="441"/>
      <c r="AK103" s="442"/>
      <c r="AL103" s="325"/>
      <c r="AM103" s="368"/>
    </row>
    <row r="104" spans="1:39" ht="15" customHeight="1">
      <c r="A104" s="180"/>
      <c r="B104" s="437" t="s">
        <v>2150</v>
      </c>
      <c r="C104" s="438"/>
      <c r="D104" s="438"/>
      <c r="E104" s="438"/>
      <c r="F104" s="438"/>
      <c r="G104" s="438"/>
      <c r="H104" s="438"/>
      <c r="I104" s="438"/>
      <c r="J104" s="438"/>
      <c r="K104" s="438"/>
      <c r="L104" s="438"/>
      <c r="M104" s="438"/>
      <c r="N104" s="438"/>
      <c r="O104" s="438"/>
      <c r="P104" s="438"/>
      <c r="Q104" s="438"/>
      <c r="R104" s="438"/>
      <c r="S104" s="438"/>
      <c r="T104" s="438"/>
      <c r="U104" s="438"/>
      <c r="V104" s="438"/>
      <c r="W104" s="438"/>
      <c r="X104" s="438"/>
      <c r="Y104" s="438"/>
      <c r="Z104" s="438"/>
      <c r="AA104" s="438"/>
      <c r="AB104" s="438"/>
      <c r="AC104" s="438"/>
      <c r="AD104" s="438"/>
      <c r="AE104" s="438"/>
      <c r="AF104" s="438"/>
      <c r="AG104" s="439"/>
      <c r="AH104" s="440" t="s">
        <v>2221</v>
      </c>
      <c r="AI104" s="441"/>
      <c r="AJ104" s="441"/>
      <c r="AK104" s="442"/>
      <c r="AL104" s="325"/>
      <c r="AM104" s="368"/>
    </row>
    <row r="105" spans="1:39" ht="30" customHeight="1">
      <c r="A105" s="180"/>
      <c r="B105" s="437" t="s">
        <v>2151</v>
      </c>
      <c r="C105" s="438"/>
      <c r="D105" s="438"/>
      <c r="E105" s="438"/>
      <c r="F105" s="438"/>
      <c r="G105" s="438"/>
      <c r="H105" s="438"/>
      <c r="I105" s="438"/>
      <c r="J105" s="438"/>
      <c r="K105" s="438"/>
      <c r="L105" s="438"/>
      <c r="M105" s="438"/>
      <c r="N105" s="438"/>
      <c r="O105" s="438"/>
      <c r="P105" s="438"/>
      <c r="Q105" s="438"/>
      <c r="R105" s="438"/>
      <c r="S105" s="438"/>
      <c r="T105" s="438"/>
      <c r="U105" s="438"/>
      <c r="V105" s="438"/>
      <c r="W105" s="438"/>
      <c r="X105" s="438"/>
      <c r="Y105" s="438"/>
      <c r="Z105" s="438"/>
      <c r="AA105" s="438"/>
      <c r="AB105" s="438"/>
      <c r="AC105" s="438"/>
      <c r="AD105" s="438"/>
      <c r="AE105" s="438"/>
      <c r="AF105" s="438"/>
      <c r="AG105" s="439"/>
      <c r="AH105" s="440" t="s">
        <v>2222</v>
      </c>
      <c r="AI105" s="441"/>
      <c r="AJ105" s="441"/>
      <c r="AK105" s="442"/>
      <c r="AL105" s="325"/>
      <c r="AM105" s="368"/>
    </row>
    <row r="106" spans="1:39" ht="15" customHeight="1">
      <c r="A106" s="180"/>
      <c r="B106" s="437" t="s">
        <v>2152</v>
      </c>
      <c r="C106" s="438"/>
      <c r="D106" s="438"/>
      <c r="E106" s="438"/>
      <c r="F106" s="438"/>
      <c r="G106" s="438"/>
      <c r="H106" s="438"/>
      <c r="I106" s="438"/>
      <c r="J106" s="438"/>
      <c r="K106" s="438"/>
      <c r="L106" s="438"/>
      <c r="M106" s="438"/>
      <c r="N106" s="438"/>
      <c r="O106" s="438"/>
      <c r="P106" s="438"/>
      <c r="Q106" s="438"/>
      <c r="R106" s="438"/>
      <c r="S106" s="438"/>
      <c r="T106" s="438"/>
      <c r="U106" s="438"/>
      <c r="V106" s="438"/>
      <c r="W106" s="438"/>
      <c r="X106" s="438"/>
      <c r="Y106" s="438"/>
      <c r="Z106" s="438"/>
      <c r="AA106" s="438"/>
      <c r="AB106" s="438"/>
      <c r="AC106" s="438"/>
      <c r="AD106" s="438"/>
      <c r="AE106" s="438"/>
      <c r="AF106" s="438"/>
      <c r="AG106" s="439"/>
      <c r="AH106" s="440" t="s">
        <v>2223</v>
      </c>
      <c r="AI106" s="441"/>
      <c r="AJ106" s="441"/>
      <c r="AK106" s="442"/>
      <c r="AL106" s="325"/>
      <c r="AM106" s="368"/>
    </row>
    <row r="107" spans="1:39" ht="15" customHeight="1">
      <c r="A107" s="180"/>
      <c r="B107" s="437" t="s">
        <v>2153</v>
      </c>
      <c r="C107" s="438"/>
      <c r="D107" s="438"/>
      <c r="E107" s="438"/>
      <c r="F107" s="438"/>
      <c r="G107" s="438"/>
      <c r="H107" s="438"/>
      <c r="I107" s="438"/>
      <c r="J107" s="438"/>
      <c r="K107" s="438"/>
      <c r="L107" s="438"/>
      <c r="M107" s="438"/>
      <c r="N107" s="438"/>
      <c r="O107" s="438"/>
      <c r="P107" s="438"/>
      <c r="Q107" s="438"/>
      <c r="R107" s="438"/>
      <c r="S107" s="438"/>
      <c r="T107" s="438"/>
      <c r="U107" s="438"/>
      <c r="V107" s="438"/>
      <c r="W107" s="438"/>
      <c r="X107" s="438"/>
      <c r="Y107" s="438"/>
      <c r="Z107" s="438"/>
      <c r="AA107" s="438"/>
      <c r="AB107" s="438"/>
      <c r="AC107" s="438"/>
      <c r="AD107" s="438"/>
      <c r="AE107" s="438"/>
      <c r="AF107" s="438"/>
      <c r="AG107" s="439"/>
      <c r="AH107" s="440" t="s">
        <v>2224</v>
      </c>
      <c r="AI107" s="441"/>
      <c r="AJ107" s="441"/>
      <c r="AK107" s="442"/>
      <c r="AL107" s="325"/>
      <c r="AM107" s="368"/>
    </row>
    <row r="108" spans="1:39" ht="15" customHeight="1">
      <c r="A108" s="180"/>
      <c r="B108" s="437" t="s">
        <v>2154</v>
      </c>
      <c r="C108" s="438"/>
      <c r="D108" s="438"/>
      <c r="E108" s="438"/>
      <c r="F108" s="438"/>
      <c r="G108" s="438"/>
      <c r="H108" s="438"/>
      <c r="I108" s="438"/>
      <c r="J108" s="438"/>
      <c r="K108" s="438"/>
      <c r="L108" s="438"/>
      <c r="M108" s="438"/>
      <c r="N108" s="438"/>
      <c r="O108" s="438"/>
      <c r="P108" s="438"/>
      <c r="Q108" s="438"/>
      <c r="R108" s="438"/>
      <c r="S108" s="438"/>
      <c r="T108" s="438"/>
      <c r="U108" s="438"/>
      <c r="V108" s="438"/>
      <c r="W108" s="438"/>
      <c r="X108" s="438"/>
      <c r="Y108" s="438"/>
      <c r="Z108" s="438"/>
      <c r="AA108" s="438"/>
      <c r="AB108" s="438"/>
      <c r="AC108" s="438"/>
      <c r="AD108" s="438"/>
      <c r="AE108" s="438"/>
      <c r="AF108" s="438"/>
      <c r="AG108" s="439"/>
      <c r="AH108" s="440" t="s">
        <v>2225</v>
      </c>
      <c r="AI108" s="441"/>
      <c r="AJ108" s="441"/>
      <c r="AK108" s="442"/>
      <c r="AL108" s="325"/>
      <c r="AM108" s="368"/>
    </row>
    <row r="109" spans="1:39" ht="15" customHeight="1">
      <c r="A109" s="180"/>
      <c r="B109" s="437" t="s">
        <v>2155</v>
      </c>
      <c r="C109" s="438"/>
      <c r="D109" s="438"/>
      <c r="E109" s="438"/>
      <c r="F109" s="438"/>
      <c r="G109" s="438"/>
      <c r="H109" s="438"/>
      <c r="I109" s="438"/>
      <c r="J109" s="438"/>
      <c r="K109" s="438"/>
      <c r="L109" s="438"/>
      <c r="M109" s="438"/>
      <c r="N109" s="438"/>
      <c r="O109" s="438"/>
      <c r="P109" s="438"/>
      <c r="Q109" s="438"/>
      <c r="R109" s="438"/>
      <c r="S109" s="438"/>
      <c r="T109" s="438"/>
      <c r="U109" s="438"/>
      <c r="V109" s="438"/>
      <c r="W109" s="438"/>
      <c r="X109" s="438"/>
      <c r="Y109" s="438"/>
      <c r="Z109" s="438"/>
      <c r="AA109" s="438"/>
      <c r="AB109" s="438"/>
      <c r="AC109" s="438"/>
      <c r="AD109" s="438"/>
      <c r="AE109" s="438"/>
      <c r="AF109" s="438"/>
      <c r="AG109" s="439"/>
      <c r="AH109" s="440" t="s">
        <v>2226</v>
      </c>
      <c r="AI109" s="441"/>
      <c r="AJ109" s="441"/>
      <c r="AK109" s="442"/>
      <c r="AL109" s="325"/>
      <c r="AM109" s="368"/>
    </row>
    <row r="110" spans="1:39" ht="15" customHeight="1">
      <c r="A110" s="180"/>
      <c r="B110" s="437" t="s">
        <v>2156</v>
      </c>
      <c r="C110" s="438"/>
      <c r="D110" s="438"/>
      <c r="E110" s="438"/>
      <c r="F110" s="438"/>
      <c r="G110" s="438"/>
      <c r="H110" s="438"/>
      <c r="I110" s="438"/>
      <c r="J110" s="438"/>
      <c r="K110" s="438"/>
      <c r="L110" s="438"/>
      <c r="M110" s="438"/>
      <c r="N110" s="438"/>
      <c r="O110" s="438"/>
      <c r="P110" s="438"/>
      <c r="Q110" s="438"/>
      <c r="R110" s="438"/>
      <c r="S110" s="438"/>
      <c r="T110" s="438"/>
      <c r="U110" s="438"/>
      <c r="V110" s="438"/>
      <c r="W110" s="438"/>
      <c r="X110" s="438"/>
      <c r="Y110" s="438"/>
      <c r="Z110" s="438"/>
      <c r="AA110" s="438"/>
      <c r="AB110" s="438"/>
      <c r="AC110" s="438"/>
      <c r="AD110" s="438"/>
      <c r="AE110" s="438"/>
      <c r="AF110" s="438"/>
      <c r="AG110" s="439"/>
      <c r="AH110" s="440" t="s">
        <v>2227</v>
      </c>
      <c r="AI110" s="441"/>
      <c r="AJ110" s="441"/>
      <c r="AK110" s="442"/>
      <c r="AL110" s="325"/>
      <c r="AM110" s="368"/>
    </row>
    <row r="111" spans="1:39" ht="45" customHeight="1">
      <c r="A111" s="180"/>
      <c r="B111" s="437" t="s">
        <v>2334</v>
      </c>
      <c r="C111" s="438"/>
      <c r="D111" s="438"/>
      <c r="E111" s="438"/>
      <c r="F111" s="438"/>
      <c r="G111" s="438"/>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438"/>
      <c r="AE111" s="438"/>
      <c r="AF111" s="438"/>
      <c r="AG111" s="439"/>
      <c r="AH111" s="440" t="s">
        <v>2228</v>
      </c>
      <c r="AI111" s="441"/>
      <c r="AJ111" s="441"/>
      <c r="AK111" s="442"/>
      <c r="AL111" s="325"/>
      <c r="AM111" s="368"/>
    </row>
    <row r="112" spans="1:39" ht="30" customHeight="1">
      <c r="A112" s="180"/>
      <c r="B112" s="437" t="s">
        <v>2335</v>
      </c>
      <c r="C112" s="438"/>
      <c r="D112" s="438"/>
      <c r="E112" s="438"/>
      <c r="F112" s="438"/>
      <c r="G112" s="438"/>
      <c r="H112" s="438"/>
      <c r="I112" s="438"/>
      <c r="J112" s="438"/>
      <c r="K112" s="438"/>
      <c r="L112" s="438"/>
      <c r="M112" s="438"/>
      <c r="N112" s="438"/>
      <c r="O112" s="438"/>
      <c r="P112" s="438"/>
      <c r="Q112" s="438"/>
      <c r="R112" s="438"/>
      <c r="S112" s="438"/>
      <c r="T112" s="438"/>
      <c r="U112" s="438"/>
      <c r="V112" s="438"/>
      <c r="W112" s="438"/>
      <c r="X112" s="438"/>
      <c r="Y112" s="438"/>
      <c r="Z112" s="438"/>
      <c r="AA112" s="438"/>
      <c r="AB112" s="438"/>
      <c r="AC112" s="438"/>
      <c r="AD112" s="438"/>
      <c r="AE112" s="438"/>
      <c r="AF112" s="438"/>
      <c r="AG112" s="439"/>
      <c r="AH112" s="440" t="s">
        <v>2229</v>
      </c>
      <c r="AI112" s="441"/>
      <c r="AJ112" s="441"/>
      <c r="AK112" s="442"/>
      <c r="AL112" s="325"/>
      <c r="AM112" s="368"/>
    </row>
    <row r="113" spans="1:39" ht="15" customHeight="1">
      <c r="A113" s="180"/>
      <c r="B113" s="437" t="s">
        <v>2157</v>
      </c>
      <c r="C113" s="438"/>
      <c r="D113" s="438"/>
      <c r="E113" s="438"/>
      <c r="F113" s="438"/>
      <c r="G113" s="438"/>
      <c r="H113" s="438"/>
      <c r="I113" s="438"/>
      <c r="J113" s="438"/>
      <c r="K113" s="438"/>
      <c r="L113" s="438"/>
      <c r="M113" s="438"/>
      <c r="N113" s="438"/>
      <c r="O113" s="438"/>
      <c r="P113" s="438"/>
      <c r="Q113" s="438"/>
      <c r="R113" s="438"/>
      <c r="S113" s="438"/>
      <c r="T113" s="438"/>
      <c r="U113" s="438"/>
      <c r="V113" s="438"/>
      <c r="W113" s="438"/>
      <c r="X113" s="438"/>
      <c r="Y113" s="438"/>
      <c r="Z113" s="438"/>
      <c r="AA113" s="438"/>
      <c r="AB113" s="438"/>
      <c r="AC113" s="438"/>
      <c r="AD113" s="438"/>
      <c r="AE113" s="438"/>
      <c r="AF113" s="438"/>
      <c r="AG113" s="439"/>
      <c r="AH113" s="440" t="s">
        <v>2230</v>
      </c>
      <c r="AI113" s="441"/>
      <c r="AJ113" s="441"/>
      <c r="AK113" s="442"/>
      <c r="AL113" s="325"/>
      <c r="AM113" s="368"/>
    </row>
    <row r="114" spans="1:39" ht="120" customHeight="1">
      <c r="A114" s="180"/>
      <c r="B114" s="437" t="s">
        <v>2333</v>
      </c>
      <c r="C114" s="438"/>
      <c r="D114" s="438"/>
      <c r="E114" s="438"/>
      <c r="F114" s="438"/>
      <c r="G114" s="438"/>
      <c r="H114" s="438"/>
      <c r="I114" s="438"/>
      <c r="J114" s="438"/>
      <c r="K114" s="438"/>
      <c r="L114" s="438"/>
      <c r="M114" s="438"/>
      <c r="N114" s="438"/>
      <c r="O114" s="438"/>
      <c r="P114" s="438"/>
      <c r="Q114" s="438"/>
      <c r="R114" s="438"/>
      <c r="S114" s="438"/>
      <c r="T114" s="438"/>
      <c r="U114" s="438"/>
      <c r="V114" s="438"/>
      <c r="W114" s="438"/>
      <c r="X114" s="438"/>
      <c r="Y114" s="438"/>
      <c r="Z114" s="438"/>
      <c r="AA114" s="438"/>
      <c r="AB114" s="438"/>
      <c r="AC114" s="438"/>
      <c r="AD114" s="438"/>
      <c r="AE114" s="438"/>
      <c r="AF114" s="438"/>
      <c r="AG114" s="439"/>
      <c r="AH114" s="440" t="s">
        <v>2231</v>
      </c>
      <c r="AI114" s="441"/>
      <c r="AJ114" s="441"/>
      <c r="AK114" s="442"/>
      <c r="AL114" s="325"/>
      <c r="AM114" s="368"/>
    </row>
    <row r="115" spans="1:39" ht="30" customHeight="1">
      <c r="A115" s="180"/>
      <c r="B115" s="437" t="s">
        <v>2158</v>
      </c>
      <c r="C115" s="438"/>
      <c r="D115" s="438"/>
      <c r="E115" s="438"/>
      <c r="F115" s="438"/>
      <c r="G115" s="438"/>
      <c r="H115" s="438"/>
      <c r="I115" s="438"/>
      <c r="J115" s="438"/>
      <c r="K115" s="438"/>
      <c r="L115" s="438"/>
      <c r="M115" s="438"/>
      <c r="N115" s="438"/>
      <c r="O115" s="438"/>
      <c r="P115" s="438"/>
      <c r="Q115" s="438"/>
      <c r="R115" s="438"/>
      <c r="S115" s="438"/>
      <c r="T115" s="438"/>
      <c r="U115" s="438"/>
      <c r="V115" s="438"/>
      <c r="W115" s="438"/>
      <c r="X115" s="438"/>
      <c r="Y115" s="438"/>
      <c r="Z115" s="438"/>
      <c r="AA115" s="438"/>
      <c r="AB115" s="438"/>
      <c r="AC115" s="438"/>
      <c r="AD115" s="438"/>
      <c r="AE115" s="438"/>
      <c r="AF115" s="438"/>
      <c r="AG115" s="439"/>
      <c r="AH115" s="440" t="s">
        <v>2232</v>
      </c>
      <c r="AI115" s="441"/>
      <c r="AJ115" s="441"/>
      <c r="AK115" s="442"/>
      <c r="AL115" s="325"/>
      <c r="AM115" s="368"/>
    </row>
    <row r="116" spans="1:39" ht="15" customHeight="1">
      <c r="A116" s="180"/>
      <c r="B116" s="437" t="s">
        <v>2159</v>
      </c>
      <c r="C116" s="438"/>
      <c r="D116" s="438"/>
      <c r="E116" s="438"/>
      <c r="F116" s="438"/>
      <c r="G116" s="438"/>
      <c r="H116" s="438"/>
      <c r="I116" s="438"/>
      <c r="J116" s="438"/>
      <c r="K116" s="438"/>
      <c r="L116" s="438"/>
      <c r="M116" s="438"/>
      <c r="N116" s="438"/>
      <c r="O116" s="438"/>
      <c r="P116" s="438"/>
      <c r="Q116" s="438"/>
      <c r="R116" s="438"/>
      <c r="S116" s="438"/>
      <c r="T116" s="438"/>
      <c r="U116" s="438"/>
      <c r="V116" s="438"/>
      <c r="W116" s="438"/>
      <c r="X116" s="438"/>
      <c r="Y116" s="438"/>
      <c r="Z116" s="438"/>
      <c r="AA116" s="438"/>
      <c r="AB116" s="438"/>
      <c r="AC116" s="438"/>
      <c r="AD116" s="438"/>
      <c r="AE116" s="438"/>
      <c r="AF116" s="438"/>
      <c r="AG116" s="439"/>
      <c r="AH116" s="440" t="s">
        <v>2233</v>
      </c>
      <c r="AI116" s="441"/>
      <c r="AJ116" s="441"/>
      <c r="AK116" s="442"/>
      <c r="AL116" s="325"/>
      <c r="AM116" s="368"/>
    </row>
    <row r="117" spans="1:39" ht="15" customHeight="1">
      <c r="A117" s="180"/>
      <c r="B117" s="437" t="s">
        <v>2160</v>
      </c>
      <c r="C117" s="438"/>
      <c r="D117" s="438"/>
      <c r="E117" s="438"/>
      <c r="F117" s="438"/>
      <c r="G117" s="438"/>
      <c r="H117" s="438"/>
      <c r="I117" s="438"/>
      <c r="J117" s="438"/>
      <c r="K117" s="438"/>
      <c r="L117" s="438"/>
      <c r="M117" s="438"/>
      <c r="N117" s="438"/>
      <c r="O117" s="438"/>
      <c r="P117" s="438"/>
      <c r="Q117" s="438"/>
      <c r="R117" s="438"/>
      <c r="S117" s="438"/>
      <c r="T117" s="438"/>
      <c r="U117" s="438"/>
      <c r="V117" s="438"/>
      <c r="W117" s="438"/>
      <c r="X117" s="438"/>
      <c r="Y117" s="438"/>
      <c r="Z117" s="438"/>
      <c r="AA117" s="438"/>
      <c r="AB117" s="438"/>
      <c r="AC117" s="438"/>
      <c r="AD117" s="438"/>
      <c r="AE117" s="438"/>
      <c r="AF117" s="438"/>
      <c r="AG117" s="439"/>
      <c r="AH117" s="440" t="s">
        <v>2234</v>
      </c>
      <c r="AI117" s="441"/>
      <c r="AJ117" s="441"/>
      <c r="AK117" s="442"/>
      <c r="AL117" s="325"/>
      <c r="AM117" s="368"/>
    </row>
    <row r="118" spans="1:39" ht="15" customHeight="1">
      <c r="A118" s="180"/>
      <c r="B118" s="437" t="s">
        <v>2161</v>
      </c>
      <c r="C118" s="438"/>
      <c r="D118" s="438"/>
      <c r="E118" s="438"/>
      <c r="F118" s="438"/>
      <c r="G118" s="438"/>
      <c r="H118" s="438"/>
      <c r="I118" s="438"/>
      <c r="J118" s="438"/>
      <c r="K118" s="438"/>
      <c r="L118" s="438"/>
      <c r="M118" s="438"/>
      <c r="N118" s="438"/>
      <c r="O118" s="438"/>
      <c r="P118" s="438"/>
      <c r="Q118" s="438"/>
      <c r="R118" s="438"/>
      <c r="S118" s="438"/>
      <c r="T118" s="438"/>
      <c r="U118" s="438"/>
      <c r="V118" s="438"/>
      <c r="W118" s="438"/>
      <c r="X118" s="438"/>
      <c r="Y118" s="438"/>
      <c r="Z118" s="438"/>
      <c r="AA118" s="438"/>
      <c r="AB118" s="438"/>
      <c r="AC118" s="438"/>
      <c r="AD118" s="438"/>
      <c r="AE118" s="438"/>
      <c r="AF118" s="438"/>
      <c r="AG118" s="439"/>
      <c r="AH118" s="440" t="s">
        <v>2235</v>
      </c>
      <c r="AI118" s="441"/>
      <c r="AJ118" s="441"/>
      <c r="AK118" s="442"/>
      <c r="AL118" s="325"/>
      <c r="AM118" s="368"/>
    </row>
    <row r="119" spans="1:39" ht="15" customHeight="1">
      <c r="A119" s="180"/>
      <c r="B119" s="437" t="s">
        <v>2162</v>
      </c>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9"/>
      <c r="AH119" s="440" t="s">
        <v>2236</v>
      </c>
      <c r="AI119" s="441"/>
      <c r="AJ119" s="441"/>
      <c r="AK119" s="442"/>
      <c r="AL119" s="325"/>
      <c r="AM119" s="368"/>
    </row>
    <row r="120" spans="1:39" ht="15" customHeight="1">
      <c r="A120" s="180"/>
      <c r="B120" s="437" t="s">
        <v>2163</v>
      </c>
      <c r="C120" s="438"/>
      <c r="D120" s="438"/>
      <c r="E120" s="438"/>
      <c r="F120" s="438"/>
      <c r="G120" s="438"/>
      <c r="H120" s="438"/>
      <c r="I120" s="438"/>
      <c r="J120" s="438"/>
      <c r="K120" s="438"/>
      <c r="L120" s="438"/>
      <c r="M120" s="438"/>
      <c r="N120" s="438"/>
      <c r="O120" s="438"/>
      <c r="P120" s="438"/>
      <c r="Q120" s="438"/>
      <c r="R120" s="438"/>
      <c r="S120" s="438"/>
      <c r="T120" s="438"/>
      <c r="U120" s="438"/>
      <c r="V120" s="438"/>
      <c r="W120" s="438"/>
      <c r="X120" s="438"/>
      <c r="Y120" s="438"/>
      <c r="Z120" s="438"/>
      <c r="AA120" s="438"/>
      <c r="AB120" s="438"/>
      <c r="AC120" s="438"/>
      <c r="AD120" s="438"/>
      <c r="AE120" s="438"/>
      <c r="AF120" s="438"/>
      <c r="AG120" s="439"/>
      <c r="AH120" s="440" t="s">
        <v>2237</v>
      </c>
      <c r="AI120" s="441"/>
      <c r="AJ120" s="441"/>
      <c r="AK120" s="442"/>
      <c r="AL120" s="325"/>
      <c r="AM120" s="368"/>
    </row>
    <row r="121" spans="1:39" ht="15" customHeight="1">
      <c r="A121" s="180"/>
      <c r="B121" s="437" t="s">
        <v>2164</v>
      </c>
      <c r="C121" s="438"/>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38"/>
      <c r="AA121" s="438"/>
      <c r="AB121" s="438"/>
      <c r="AC121" s="438"/>
      <c r="AD121" s="438"/>
      <c r="AE121" s="438"/>
      <c r="AF121" s="438"/>
      <c r="AG121" s="439"/>
      <c r="AH121" s="440" t="s">
        <v>2238</v>
      </c>
      <c r="AI121" s="441"/>
      <c r="AJ121" s="441"/>
      <c r="AK121" s="442"/>
      <c r="AL121" s="325"/>
      <c r="AM121" s="368"/>
    </row>
    <row r="122" spans="1:39" ht="15" customHeight="1">
      <c r="A122" s="180"/>
      <c r="B122" s="437" t="s">
        <v>2165</v>
      </c>
      <c r="C122" s="438"/>
      <c r="D122" s="438"/>
      <c r="E122" s="438"/>
      <c r="F122" s="438"/>
      <c r="G122" s="438"/>
      <c r="H122" s="438"/>
      <c r="I122" s="438"/>
      <c r="J122" s="438"/>
      <c r="K122" s="438"/>
      <c r="L122" s="438"/>
      <c r="M122" s="438"/>
      <c r="N122" s="438"/>
      <c r="O122" s="438"/>
      <c r="P122" s="438"/>
      <c r="Q122" s="438"/>
      <c r="R122" s="438"/>
      <c r="S122" s="438"/>
      <c r="T122" s="438"/>
      <c r="U122" s="438"/>
      <c r="V122" s="438"/>
      <c r="W122" s="438"/>
      <c r="X122" s="438"/>
      <c r="Y122" s="438"/>
      <c r="Z122" s="438"/>
      <c r="AA122" s="438"/>
      <c r="AB122" s="438"/>
      <c r="AC122" s="438"/>
      <c r="AD122" s="438"/>
      <c r="AE122" s="438"/>
      <c r="AF122" s="438"/>
      <c r="AG122" s="439"/>
      <c r="AH122" s="440" t="s">
        <v>2239</v>
      </c>
      <c r="AI122" s="441"/>
      <c r="AJ122" s="441"/>
      <c r="AK122" s="442"/>
      <c r="AL122" s="325"/>
      <c r="AM122" s="368"/>
    </row>
    <row r="123" spans="1:39" ht="15" customHeight="1">
      <c r="A123" s="180"/>
      <c r="B123" s="437" t="s">
        <v>2166</v>
      </c>
      <c r="C123" s="438"/>
      <c r="D123" s="438"/>
      <c r="E123" s="438"/>
      <c r="F123" s="438"/>
      <c r="G123" s="438"/>
      <c r="H123" s="438"/>
      <c r="I123" s="438"/>
      <c r="J123" s="438"/>
      <c r="K123" s="438"/>
      <c r="L123" s="438"/>
      <c r="M123" s="438"/>
      <c r="N123" s="438"/>
      <c r="O123" s="438"/>
      <c r="P123" s="438"/>
      <c r="Q123" s="438"/>
      <c r="R123" s="438"/>
      <c r="S123" s="438"/>
      <c r="T123" s="438"/>
      <c r="U123" s="438"/>
      <c r="V123" s="438"/>
      <c r="W123" s="438"/>
      <c r="X123" s="438"/>
      <c r="Y123" s="438"/>
      <c r="Z123" s="438"/>
      <c r="AA123" s="438"/>
      <c r="AB123" s="438"/>
      <c r="AC123" s="438"/>
      <c r="AD123" s="438"/>
      <c r="AE123" s="438"/>
      <c r="AF123" s="438"/>
      <c r="AG123" s="439"/>
      <c r="AH123" s="440" t="s">
        <v>2240</v>
      </c>
      <c r="AI123" s="441"/>
      <c r="AJ123" s="441"/>
      <c r="AK123" s="442"/>
      <c r="AL123" s="325"/>
      <c r="AM123" s="368"/>
    </row>
    <row r="124" spans="1:39" ht="15" customHeight="1">
      <c r="A124" s="180"/>
      <c r="B124" s="437" t="s">
        <v>2167</v>
      </c>
      <c r="C124" s="438"/>
      <c r="D124" s="438"/>
      <c r="E124" s="438"/>
      <c r="F124" s="438"/>
      <c r="G124" s="438"/>
      <c r="H124" s="438"/>
      <c r="I124" s="438"/>
      <c r="J124" s="438"/>
      <c r="K124" s="438"/>
      <c r="L124" s="438"/>
      <c r="M124" s="438"/>
      <c r="N124" s="438"/>
      <c r="O124" s="438"/>
      <c r="P124" s="438"/>
      <c r="Q124" s="438"/>
      <c r="R124" s="438"/>
      <c r="S124" s="438"/>
      <c r="T124" s="438"/>
      <c r="U124" s="438"/>
      <c r="V124" s="438"/>
      <c r="W124" s="438"/>
      <c r="X124" s="438"/>
      <c r="Y124" s="438"/>
      <c r="Z124" s="438"/>
      <c r="AA124" s="438"/>
      <c r="AB124" s="438"/>
      <c r="AC124" s="438"/>
      <c r="AD124" s="438"/>
      <c r="AE124" s="438"/>
      <c r="AF124" s="438"/>
      <c r="AG124" s="439"/>
      <c r="AH124" s="440" t="s">
        <v>2241</v>
      </c>
      <c r="AI124" s="441"/>
      <c r="AJ124" s="441"/>
      <c r="AK124" s="442"/>
      <c r="AL124" s="325"/>
      <c r="AM124" s="368"/>
    </row>
    <row r="125" spans="1:39" ht="15" customHeight="1">
      <c r="A125" s="180"/>
      <c r="B125" s="437" t="s">
        <v>2168</v>
      </c>
      <c r="C125" s="438"/>
      <c r="D125" s="438"/>
      <c r="E125" s="438"/>
      <c r="F125" s="438"/>
      <c r="G125" s="438"/>
      <c r="H125" s="438"/>
      <c r="I125" s="438"/>
      <c r="J125" s="438"/>
      <c r="K125" s="438"/>
      <c r="L125" s="438"/>
      <c r="M125" s="438"/>
      <c r="N125" s="438"/>
      <c r="O125" s="438"/>
      <c r="P125" s="438"/>
      <c r="Q125" s="438"/>
      <c r="R125" s="438"/>
      <c r="S125" s="438"/>
      <c r="T125" s="438"/>
      <c r="U125" s="438"/>
      <c r="V125" s="438"/>
      <c r="W125" s="438"/>
      <c r="X125" s="438"/>
      <c r="Y125" s="438"/>
      <c r="Z125" s="438"/>
      <c r="AA125" s="438"/>
      <c r="AB125" s="438"/>
      <c r="AC125" s="438"/>
      <c r="AD125" s="438"/>
      <c r="AE125" s="438"/>
      <c r="AF125" s="438"/>
      <c r="AG125" s="439"/>
      <c r="AH125" s="440" t="s">
        <v>2242</v>
      </c>
      <c r="AI125" s="441"/>
      <c r="AJ125" s="441"/>
      <c r="AK125" s="442"/>
      <c r="AL125" s="325"/>
      <c r="AM125" s="368"/>
    </row>
    <row r="126" spans="1:39" ht="15" customHeight="1">
      <c r="A126" s="180"/>
      <c r="B126" s="437" t="s">
        <v>2169</v>
      </c>
      <c r="C126" s="438"/>
      <c r="D126" s="438"/>
      <c r="E126" s="438"/>
      <c r="F126" s="438"/>
      <c r="G126" s="438"/>
      <c r="H126" s="438"/>
      <c r="I126" s="438"/>
      <c r="J126" s="438"/>
      <c r="K126" s="438"/>
      <c r="L126" s="438"/>
      <c r="M126" s="438"/>
      <c r="N126" s="438"/>
      <c r="O126" s="438"/>
      <c r="P126" s="438"/>
      <c r="Q126" s="438"/>
      <c r="R126" s="438"/>
      <c r="S126" s="438"/>
      <c r="T126" s="438"/>
      <c r="U126" s="438"/>
      <c r="V126" s="438"/>
      <c r="W126" s="438"/>
      <c r="X126" s="438"/>
      <c r="Y126" s="438"/>
      <c r="Z126" s="438"/>
      <c r="AA126" s="438"/>
      <c r="AB126" s="438"/>
      <c r="AC126" s="438"/>
      <c r="AD126" s="438"/>
      <c r="AE126" s="438"/>
      <c r="AF126" s="438"/>
      <c r="AG126" s="439"/>
      <c r="AH126" s="440" t="s">
        <v>2243</v>
      </c>
      <c r="AI126" s="441"/>
      <c r="AJ126" s="441"/>
      <c r="AK126" s="442"/>
      <c r="AL126" s="325"/>
      <c r="AM126" s="368"/>
    </row>
    <row r="127" spans="1:39" ht="15" customHeight="1">
      <c r="A127" s="180"/>
      <c r="B127" s="437" t="s">
        <v>2170</v>
      </c>
      <c r="C127" s="438"/>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38"/>
      <c r="AA127" s="438"/>
      <c r="AB127" s="438"/>
      <c r="AC127" s="438"/>
      <c r="AD127" s="438"/>
      <c r="AE127" s="438"/>
      <c r="AF127" s="438"/>
      <c r="AG127" s="439"/>
      <c r="AH127" s="440" t="s">
        <v>2244</v>
      </c>
      <c r="AI127" s="441"/>
      <c r="AJ127" s="441"/>
      <c r="AK127" s="442"/>
      <c r="AL127" s="325"/>
      <c r="AM127" s="368"/>
    </row>
    <row r="128" spans="1:39" ht="15" customHeight="1">
      <c r="A128" s="180"/>
      <c r="B128" s="437" t="s">
        <v>2171</v>
      </c>
      <c r="C128" s="438"/>
      <c r="D128" s="438"/>
      <c r="E128" s="438"/>
      <c r="F128" s="438"/>
      <c r="G128" s="438"/>
      <c r="H128" s="438"/>
      <c r="I128" s="438"/>
      <c r="J128" s="438"/>
      <c r="K128" s="438"/>
      <c r="L128" s="438"/>
      <c r="M128" s="438"/>
      <c r="N128" s="438"/>
      <c r="O128" s="438"/>
      <c r="P128" s="438"/>
      <c r="Q128" s="438"/>
      <c r="R128" s="438"/>
      <c r="S128" s="438"/>
      <c r="T128" s="438"/>
      <c r="U128" s="438"/>
      <c r="V128" s="438"/>
      <c r="W128" s="438"/>
      <c r="X128" s="438"/>
      <c r="Y128" s="438"/>
      <c r="Z128" s="438"/>
      <c r="AA128" s="438"/>
      <c r="AB128" s="438"/>
      <c r="AC128" s="438"/>
      <c r="AD128" s="438"/>
      <c r="AE128" s="438"/>
      <c r="AF128" s="438"/>
      <c r="AG128" s="439"/>
      <c r="AH128" s="440" t="s">
        <v>2245</v>
      </c>
      <c r="AI128" s="441"/>
      <c r="AJ128" s="441"/>
      <c r="AK128" s="442"/>
      <c r="AL128" s="325"/>
      <c r="AM128" s="368"/>
    </row>
    <row r="129" spans="1:39" ht="15" customHeight="1">
      <c r="A129" s="180"/>
      <c r="B129" s="437" t="s">
        <v>2172</v>
      </c>
      <c r="C129" s="438"/>
      <c r="D129" s="438"/>
      <c r="E129" s="438"/>
      <c r="F129" s="438"/>
      <c r="G129" s="438"/>
      <c r="H129" s="438"/>
      <c r="I129" s="438"/>
      <c r="J129" s="438"/>
      <c r="K129" s="438"/>
      <c r="L129" s="438"/>
      <c r="M129" s="438"/>
      <c r="N129" s="438"/>
      <c r="O129" s="438"/>
      <c r="P129" s="438"/>
      <c r="Q129" s="438"/>
      <c r="R129" s="438"/>
      <c r="S129" s="438"/>
      <c r="T129" s="438"/>
      <c r="U129" s="438"/>
      <c r="V129" s="438"/>
      <c r="W129" s="438"/>
      <c r="X129" s="438"/>
      <c r="Y129" s="438"/>
      <c r="Z129" s="438"/>
      <c r="AA129" s="438"/>
      <c r="AB129" s="438"/>
      <c r="AC129" s="438"/>
      <c r="AD129" s="438"/>
      <c r="AE129" s="438"/>
      <c r="AF129" s="438"/>
      <c r="AG129" s="439"/>
      <c r="AH129" s="440" t="s">
        <v>2246</v>
      </c>
      <c r="AI129" s="441"/>
      <c r="AJ129" s="441"/>
      <c r="AK129" s="442"/>
      <c r="AL129" s="325"/>
      <c r="AM129" s="368"/>
    </row>
    <row r="130" spans="1:39" ht="45" customHeight="1">
      <c r="A130" s="180"/>
      <c r="B130" s="437" t="s">
        <v>2173</v>
      </c>
      <c r="C130" s="438"/>
      <c r="D130" s="438"/>
      <c r="E130" s="438"/>
      <c r="F130" s="438"/>
      <c r="G130" s="438"/>
      <c r="H130" s="438"/>
      <c r="I130" s="438"/>
      <c r="J130" s="438"/>
      <c r="K130" s="438"/>
      <c r="L130" s="438"/>
      <c r="M130" s="438"/>
      <c r="N130" s="438"/>
      <c r="O130" s="438"/>
      <c r="P130" s="438"/>
      <c r="Q130" s="438"/>
      <c r="R130" s="438"/>
      <c r="S130" s="438"/>
      <c r="T130" s="438"/>
      <c r="U130" s="438"/>
      <c r="V130" s="438"/>
      <c r="W130" s="438"/>
      <c r="X130" s="438"/>
      <c r="Y130" s="438"/>
      <c r="Z130" s="438"/>
      <c r="AA130" s="438"/>
      <c r="AB130" s="438"/>
      <c r="AC130" s="438"/>
      <c r="AD130" s="438"/>
      <c r="AE130" s="438"/>
      <c r="AF130" s="438"/>
      <c r="AG130" s="439"/>
      <c r="AH130" s="440" t="s">
        <v>2247</v>
      </c>
      <c r="AI130" s="441"/>
      <c r="AJ130" s="441"/>
      <c r="AK130" s="442"/>
      <c r="AL130" s="325"/>
      <c r="AM130" s="368"/>
    </row>
    <row r="131" spans="1:39" ht="15" customHeight="1">
      <c r="A131" s="180"/>
      <c r="B131" s="437" t="s">
        <v>2174</v>
      </c>
      <c r="C131" s="438"/>
      <c r="D131" s="438"/>
      <c r="E131" s="438"/>
      <c r="F131" s="438"/>
      <c r="G131" s="438"/>
      <c r="H131" s="438"/>
      <c r="I131" s="438"/>
      <c r="J131" s="438"/>
      <c r="K131" s="438"/>
      <c r="L131" s="438"/>
      <c r="M131" s="438"/>
      <c r="N131" s="438"/>
      <c r="O131" s="438"/>
      <c r="P131" s="438"/>
      <c r="Q131" s="438"/>
      <c r="R131" s="438"/>
      <c r="S131" s="438"/>
      <c r="T131" s="438"/>
      <c r="U131" s="438"/>
      <c r="V131" s="438"/>
      <c r="W131" s="438"/>
      <c r="X131" s="438"/>
      <c r="Y131" s="438"/>
      <c r="Z131" s="438"/>
      <c r="AA131" s="438"/>
      <c r="AB131" s="438"/>
      <c r="AC131" s="438"/>
      <c r="AD131" s="438"/>
      <c r="AE131" s="438"/>
      <c r="AF131" s="438"/>
      <c r="AG131" s="439"/>
      <c r="AH131" s="440" t="s">
        <v>2248</v>
      </c>
      <c r="AI131" s="441"/>
      <c r="AJ131" s="441"/>
      <c r="AK131" s="442"/>
      <c r="AL131" s="325"/>
      <c r="AM131" s="368"/>
    </row>
    <row r="132" spans="1:39" ht="15" customHeight="1">
      <c r="A132" s="180"/>
      <c r="B132" s="437" t="s">
        <v>2175</v>
      </c>
      <c r="C132" s="438"/>
      <c r="D132" s="438"/>
      <c r="E132" s="438"/>
      <c r="F132" s="438"/>
      <c r="G132" s="438"/>
      <c r="H132" s="438"/>
      <c r="I132" s="438"/>
      <c r="J132" s="438"/>
      <c r="K132" s="438"/>
      <c r="L132" s="438"/>
      <c r="M132" s="438"/>
      <c r="N132" s="438"/>
      <c r="O132" s="438"/>
      <c r="P132" s="438"/>
      <c r="Q132" s="438"/>
      <c r="R132" s="438"/>
      <c r="S132" s="438"/>
      <c r="T132" s="438"/>
      <c r="U132" s="438"/>
      <c r="V132" s="438"/>
      <c r="W132" s="438"/>
      <c r="X132" s="438"/>
      <c r="Y132" s="438"/>
      <c r="Z132" s="438"/>
      <c r="AA132" s="438"/>
      <c r="AB132" s="438"/>
      <c r="AC132" s="438"/>
      <c r="AD132" s="438"/>
      <c r="AE132" s="438"/>
      <c r="AF132" s="438"/>
      <c r="AG132" s="439"/>
      <c r="AH132" s="440" t="s">
        <v>2249</v>
      </c>
      <c r="AI132" s="441"/>
      <c r="AJ132" s="441"/>
      <c r="AK132" s="442"/>
      <c r="AL132" s="325"/>
      <c r="AM132" s="368"/>
    </row>
    <row r="133" spans="1:39" ht="15" customHeight="1">
      <c r="A133" s="180"/>
      <c r="B133" s="437" t="s">
        <v>2336</v>
      </c>
      <c r="C133" s="438"/>
      <c r="D133" s="438"/>
      <c r="E133" s="438"/>
      <c r="F133" s="438"/>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8"/>
      <c r="AD133" s="438"/>
      <c r="AE133" s="438"/>
      <c r="AF133" s="438"/>
      <c r="AG133" s="439"/>
      <c r="AH133" s="440" t="s">
        <v>2250</v>
      </c>
      <c r="AI133" s="441"/>
      <c r="AJ133" s="441"/>
      <c r="AK133" s="442"/>
      <c r="AL133" s="325"/>
      <c r="AM133" s="368"/>
    </row>
    <row r="134" spans="1:39" ht="15" customHeight="1">
      <c r="A134" s="180"/>
      <c r="B134" s="437" t="s">
        <v>2337</v>
      </c>
      <c r="C134" s="438"/>
      <c r="D134" s="438"/>
      <c r="E134" s="438"/>
      <c r="F134" s="438"/>
      <c r="G134" s="438"/>
      <c r="H134" s="438"/>
      <c r="I134" s="438"/>
      <c r="J134" s="438"/>
      <c r="K134" s="438"/>
      <c r="L134" s="438"/>
      <c r="M134" s="438"/>
      <c r="N134" s="438"/>
      <c r="O134" s="438"/>
      <c r="P134" s="438"/>
      <c r="Q134" s="438"/>
      <c r="R134" s="438"/>
      <c r="S134" s="438"/>
      <c r="T134" s="438"/>
      <c r="U134" s="438"/>
      <c r="V134" s="438"/>
      <c r="W134" s="438"/>
      <c r="X134" s="438"/>
      <c r="Y134" s="438"/>
      <c r="Z134" s="438"/>
      <c r="AA134" s="438"/>
      <c r="AB134" s="438"/>
      <c r="AC134" s="438"/>
      <c r="AD134" s="438"/>
      <c r="AE134" s="438"/>
      <c r="AF134" s="438"/>
      <c r="AG134" s="439"/>
      <c r="AH134" s="440" t="s">
        <v>2251</v>
      </c>
      <c r="AI134" s="441"/>
      <c r="AJ134" s="441"/>
      <c r="AK134" s="442"/>
      <c r="AL134" s="325"/>
      <c r="AM134" s="368"/>
    </row>
    <row r="135" spans="1:39" ht="84.95" customHeight="1">
      <c r="A135" s="180"/>
      <c r="B135" s="437" t="s">
        <v>2338</v>
      </c>
      <c r="C135" s="438"/>
      <c r="D135" s="438"/>
      <c r="E135" s="438"/>
      <c r="F135" s="438"/>
      <c r="G135" s="438"/>
      <c r="H135" s="438"/>
      <c r="I135" s="438"/>
      <c r="J135" s="438"/>
      <c r="K135" s="438"/>
      <c r="L135" s="438"/>
      <c r="M135" s="438"/>
      <c r="N135" s="438"/>
      <c r="O135" s="438"/>
      <c r="P135" s="438"/>
      <c r="Q135" s="438"/>
      <c r="R135" s="438"/>
      <c r="S135" s="438"/>
      <c r="T135" s="438"/>
      <c r="U135" s="438"/>
      <c r="V135" s="438"/>
      <c r="W135" s="438"/>
      <c r="X135" s="438"/>
      <c r="Y135" s="438"/>
      <c r="Z135" s="438"/>
      <c r="AA135" s="438"/>
      <c r="AB135" s="438"/>
      <c r="AC135" s="438"/>
      <c r="AD135" s="438"/>
      <c r="AE135" s="438"/>
      <c r="AF135" s="438"/>
      <c r="AG135" s="439"/>
      <c r="AH135" s="440" t="s">
        <v>2252</v>
      </c>
      <c r="AI135" s="441"/>
      <c r="AJ135" s="441"/>
      <c r="AK135" s="442"/>
      <c r="AL135" s="325"/>
      <c r="AM135" s="368"/>
    </row>
    <row r="136" spans="1:39" ht="15" customHeight="1">
      <c r="A136" s="180"/>
      <c r="B136" s="437" t="s">
        <v>2176</v>
      </c>
      <c r="C136" s="438"/>
      <c r="D136" s="438"/>
      <c r="E136" s="438"/>
      <c r="F136" s="438"/>
      <c r="G136" s="438"/>
      <c r="H136" s="438"/>
      <c r="I136" s="438"/>
      <c r="J136" s="438"/>
      <c r="K136" s="438"/>
      <c r="L136" s="438"/>
      <c r="M136" s="438"/>
      <c r="N136" s="438"/>
      <c r="O136" s="438"/>
      <c r="P136" s="438"/>
      <c r="Q136" s="438"/>
      <c r="R136" s="438"/>
      <c r="S136" s="438"/>
      <c r="T136" s="438"/>
      <c r="U136" s="438"/>
      <c r="V136" s="438"/>
      <c r="W136" s="438"/>
      <c r="X136" s="438"/>
      <c r="Y136" s="438"/>
      <c r="Z136" s="438"/>
      <c r="AA136" s="438"/>
      <c r="AB136" s="438"/>
      <c r="AC136" s="438"/>
      <c r="AD136" s="438"/>
      <c r="AE136" s="438"/>
      <c r="AF136" s="438"/>
      <c r="AG136" s="439"/>
      <c r="AH136" s="440" t="s">
        <v>2253</v>
      </c>
      <c r="AI136" s="441"/>
      <c r="AJ136" s="441"/>
      <c r="AK136" s="442"/>
      <c r="AL136" s="325"/>
      <c r="AM136" s="368"/>
    </row>
    <row r="137" spans="1:39" ht="3.95"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368"/>
    </row>
    <row r="138" spans="1:39" ht="15" customHeight="1">
      <c r="A138" s="431" t="s">
        <v>2477</v>
      </c>
      <c r="B138" s="431"/>
      <c r="C138" s="431"/>
      <c r="D138" s="431"/>
      <c r="E138" s="431"/>
      <c r="F138" s="431"/>
      <c r="G138" s="431"/>
      <c r="H138" s="431"/>
      <c r="I138" s="431"/>
      <c r="J138" s="431"/>
      <c r="K138" s="431"/>
      <c r="L138" s="431"/>
      <c r="M138" s="431"/>
      <c r="N138" s="431"/>
      <c r="O138" s="431"/>
      <c r="P138" s="431"/>
      <c r="Q138" s="431"/>
      <c r="R138" s="431"/>
      <c r="S138" s="431"/>
      <c r="T138" s="431"/>
      <c r="U138" s="431"/>
      <c r="V138" s="431"/>
      <c r="W138" s="431"/>
      <c r="X138" s="431"/>
      <c r="Y138" s="431"/>
      <c r="Z138" s="431"/>
      <c r="AA138" s="431"/>
      <c r="AB138" s="431"/>
      <c r="AC138" s="431"/>
      <c r="AD138" s="431"/>
      <c r="AE138" s="431"/>
      <c r="AF138" s="431"/>
      <c r="AG138" s="431"/>
      <c r="AH138" s="431"/>
      <c r="AI138" s="431"/>
      <c r="AJ138" s="431"/>
      <c r="AK138" s="431"/>
      <c r="AL138" s="431"/>
      <c r="AM138" s="368"/>
    </row>
    <row r="139" spans="1:39" ht="12.6" customHeight="1">
      <c r="A139" s="431"/>
      <c r="B139" s="431"/>
      <c r="C139" s="431"/>
      <c r="D139" s="431"/>
      <c r="E139" s="431"/>
      <c r="F139" s="431"/>
      <c r="G139" s="431"/>
      <c r="H139" s="431"/>
      <c r="I139" s="431"/>
      <c r="J139" s="431"/>
      <c r="K139" s="431"/>
      <c r="L139" s="431"/>
      <c r="M139" s="431"/>
      <c r="N139" s="431"/>
      <c r="O139" s="431"/>
      <c r="P139" s="431"/>
      <c r="Q139" s="431"/>
      <c r="R139" s="431"/>
      <c r="S139" s="431"/>
      <c r="T139" s="431"/>
      <c r="U139" s="431"/>
      <c r="V139" s="431"/>
      <c r="W139" s="431"/>
      <c r="X139" s="431"/>
      <c r="Y139" s="431"/>
      <c r="Z139" s="431"/>
      <c r="AA139" s="431"/>
      <c r="AB139" s="431"/>
      <c r="AC139" s="431"/>
      <c r="AD139" s="431"/>
      <c r="AE139" s="431"/>
      <c r="AF139" s="431"/>
      <c r="AG139" s="431"/>
      <c r="AH139" s="431"/>
      <c r="AI139" s="431"/>
      <c r="AJ139" s="431"/>
      <c r="AK139" s="431"/>
      <c r="AL139" s="431"/>
      <c r="AM139" s="368"/>
    </row>
    <row r="140" spans="1:39" ht="15" customHeight="1">
      <c r="A140" s="243"/>
      <c r="B140" s="432" t="s">
        <v>2321</v>
      </c>
      <c r="C140" s="432"/>
      <c r="D140" s="432"/>
      <c r="E140" s="432"/>
      <c r="F140" s="432"/>
      <c r="G140" s="432"/>
      <c r="H140" s="432"/>
      <c r="I140" s="432"/>
      <c r="J140" s="432"/>
      <c r="K140" s="432"/>
      <c r="L140" s="432"/>
      <c r="M140" s="432"/>
      <c r="N140" s="432"/>
      <c r="O140" s="432"/>
      <c r="P140" s="432"/>
      <c r="Q140" s="432"/>
      <c r="R140" s="432"/>
      <c r="S140" s="432"/>
      <c r="T140" s="432"/>
      <c r="U140" s="432"/>
      <c r="V140" s="432"/>
      <c r="W140" s="432"/>
      <c r="X140" s="432"/>
      <c r="Y140" s="432"/>
      <c r="Z140" s="432"/>
      <c r="AA140" s="432"/>
      <c r="AB140" s="432"/>
      <c r="AC140" s="432"/>
      <c r="AD140" s="432"/>
      <c r="AE140" s="432"/>
      <c r="AF140" s="432"/>
      <c r="AG140" s="432"/>
      <c r="AH140" s="432" t="s">
        <v>2177</v>
      </c>
      <c r="AI140" s="432"/>
      <c r="AJ140" s="432"/>
      <c r="AK140" s="432"/>
      <c r="AL140" s="243"/>
      <c r="AM140" s="368"/>
    </row>
    <row r="141" spans="1:39" ht="15" customHeight="1">
      <c r="A141" s="243"/>
      <c r="B141" s="433" t="s">
        <v>2322</v>
      </c>
      <c r="C141" s="433"/>
      <c r="D141" s="433"/>
      <c r="E141" s="433"/>
      <c r="F141" s="433"/>
      <c r="G141" s="433"/>
      <c r="H141" s="433"/>
      <c r="I141" s="433"/>
      <c r="J141" s="433"/>
      <c r="K141" s="433"/>
      <c r="L141" s="433"/>
      <c r="M141" s="433"/>
      <c r="N141" s="433"/>
      <c r="O141" s="433"/>
      <c r="P141" s="433"/>
      <c r="Q141" s="433"/>
      <c r="R141" s="433"/>
      <c r="S141" s="433"/>
      <c r="T141" s="433"/>
      <c r="U141" s="433"/>
      <c r="V141" s="433"/>
      <c r="W141" s="433"/>
      <c r="X141" s="433"/>
      <c r="Y141" s="433"/>
      <c r="Z141" s="433"/>
      <c r="AA141" s="433"/>
      <c r="AB141" s="433"/>
      <c r="AC141" s="433"/>
      <c r="AD141" s="433"/>
      <c r="AE141" s="433"/>
      <c r="AF141" s="433"/>
      <c r="AG141" s="433"/>
      <c r="AH141" s="434" t="s">
        <v>2288</v>
      </c>
      <c r="AI141" s="435"/>
      <c r="AJ141" s="435"/>
      <c r="AK141" s="436"/>
      <c r="AL141" s="243"/>
      <c r="AM141" s="368"/>
    </row>
    <row r="142" spans="1:39" ht="15" customHeight="1">
      <c r="A142" s="243"/>
      <c r="B142" s="433" t="s">
        <v>2323</v>
      </c>
      <c r="C142" s="433"/>
      <c r="D142" s="433"/>
      <c r="E142" s="433"/>
      <c r="F142" s="433"/>
      <c r="G142" s="433"/>
      <c r="H142" s="433"/>
      <c r="I142" s="433"/>
      <c r="J142" s="433"/>
      <c r="K142" s="433"/>
      <c r="L142" s="433"/>
      <c r="M142" s="433"/>
      <c r="N142" s="433"/>
      <c r="O142" s="433"/>
      <c r="P142" s="433"/>
      <c r="Q142" s="433"/>
      <c r="R142" s="433"/>
      <c r="S142" s="433"/>
      <c r="T142" s="433"/>
      <c r="U142" s="433"/>
      <c r="V142" s="433"/>
      <c r="W142" s="433"/>
      <c r="X142" s="433"/>
      <c r="Y142" s="433"/>
      <c r="Z142" s="433"/>
      <c r="AA142" s="433"/>
      <c r="AB142" s="433"/>
      <c r="AC142" s="433"/>
      <c r="AD142" s="433"/>
      <c r="AE142" s="433"/>
      <c r="AF142" s="433"/>
      <c r="AG142" s="433"/>
      <c r="AH142" s="434" t="s">
        <v>2326</v>
      </c>
      <c r="AI142" s="435"/>
      <c r="AJ142" s="435"/>
      <c r="AK142" s="436"/>
      <c r="AL142" s="243"/>
      <c r="AM142" s="368"/>
    </row>
    <row r="143" spans="1:39" ht="15" customHeight="1">
      <c r="A143" s="243"/>
      <c r="B143" s="433" t="s">
        <v>2324</v>
      </c>
      <c r="C143" s="433"/>
      <c r="D143" s="433"/>
      <c r="E143" s="433"/>
      <c r="F143" s="433"/>
      <c r="G143" s="433"/>
      <c r="H143" s="433"/>
      <c r="I143" s="433"/>
      <c r="J143" s="433"/>
      <c r="K143" s="433"/>
      <c r="L143" s="433"/>
      <c r="M143" s="433"/>
      <c r="N143" s="433"/>
      <c r="O143" s="433"/>
      <c r="P143" s="433"/>
      <c r="Q143" s="433"/>
      <c r="R143" s="433"/>
      <c r="S143" s="433"/>
      <c r="T143" s="433"/>
      <c r="U143" s="433"/>
      <c r="V143" s="433"/>
      <c r="W143" s="433"/>
      <c r="X143" s="433"/>
      <c r="Y143" s="433"/>
      <c r="Z143" s="433"/>
      <c r="AA143" s="433"/>
      <c r="AB143" s="433"/>
      <c r="AC143" s="433"/>
      <c r="AD143" s="433"/>
      <c r="AE143" s="433"/>
      <c r="AF143" s="433"/>
      <c r="AG143" s="433"/>
      <c r="AH143" s="434" t="s">
        <v>2327</v>
      </c>
      <c r="AI143" s="435"/>
      <c r="AJ143" s="435"/>
      <c r="AK143" s="436"/>
      <c r="AL143" s="243"/>
      <c r="AM143" s="368"/>
    </row>
    <row r="144" spans="1:39" ht="15" customHeight="1">
      <c r="A144" s="243"/>
      <c r="B144" s="433" t="s">
        <v>2325</v>
      </c>
      <c r="C144" s="433"/>
      <c r="D144" s="433"/>
      <c r="E144" s="433"/>
      <c r="F144" s="433"/>
      <c r="G144" s="433"/>
      <c r="H144" s="433"/>
      <c r="I144" s="433"/>
      <c r="J144" s="433"/>
      <c r="K144" s="433"/>
      <c r="L144" s="433"/>
      <c r="M144" s="433"/>
      <c r="N144" s="433"/>
      <c r="O144" s="433"/>
      <c r="P144" s="433"/>
      <c r="Q144" s="433"/>
      <c r="R144" s="433"/>
      <c r="S144" s="433"/>
      <c r="T144" s="433"/>
      <c r="U144" s="433"/>
      <c r="V144" s="433"/>
      <c r="W144" s="433"/>
      <c r="X144" s="433"/>
      <c r="Y144" s="433"/>
      <c r="Z144" s="433"/>
      <c r="AA144" s="433"/>
      <c r="AB144" s="433"/>
      <c r="AC144" s="433"/>
      <c r="AD144" s="433"/>
      <c r="AE144" s="433"/>
      <c r="AF144" s="433"/>
      <c r="AG144" s="433"/>
      <c r="AH144" s="434" t="s">
        <v>2328</v>
      </c>
      <c r="AI144" s="435"/>
      <c r="AJ144" s="435"/>
      <c r="AK144" s="436"/>
      <c r="AL144" s="243"/>
      <c r="AM144" s="368"/>
    </row>
    <row r="145" spans="1:44" ht="15" customHeight="1">
      <c r="A145" s="243"/>
      <c r="B145" s="433" t="s">
        <v>2340</v>
      </c>
      <c r="C145" s="433"/>
      <c r="D145" s="433"/>
      <c r="E145" s="433"/>
      <c r="F145" s="433"/>
      <c r="G145" s="433"/>
      <c r="H145" s="433"/>
      <c r="I145" s="433"/>
      <c r="J145" s="433"/>
      <c r="K145" s="433"/>
      <c r="L145" s="433"/>
      <c r="M145" s="433"/>
      <c r="N145" s="433"/>
      <c r="O145" s="433"/>
      <c r="P145" s="433"/>
      <c r="Q145" s="433"/>
      <c r="R145" s="433"/>
      <c r="S145" s="433"/>
      <c r="T145" s="433"/>
      <c r="U145" s="433"/>
      <c r="V145" s="433"/>
      <c r="W145" s="433"/>
      <c r="X145" s="433"/>
      <c r="Y145" s="433"/>
      <c r="Z145" s="433"/>
      <c r="AA145" s="433"/>
      <c r="AB145" s="433"/>
      <c r="AC145" s="433"/>
      <c r="AD145" s="433"/>
      <c r="AE145" s="433"/>
      <c r="AF145" s="433"/>
      <c r="AG145" s="433"/>
      <c r="AH145" s="434" t="s">
        <v>2329</v>
      </c>
      <c r="AI145" s="435"/>
      <c r="AJ145" s="435"/>
      <c r="AK145" s="436"/>
      <c r="AL145" s="243"/>
      <c r="AM145" s="368"/>
    </row>
    <row r="146" spans="1:44" ht="15" customHeight="1">
      <c r="A146" s="243"/>
      <c r="B146" s="433" t="s">
        <v>2176</v>
      </c>
      <c r="C146" s="433"/>
      <c r="D146" s="433"/>
      <c r="E146" s="433"/>
      <c r="F146" s="433"/>
      <c r="G146" s="433"/>
      <c r="H146" s="433"/>
      <c r="I146" s="433"/>
      <c r="J146" s="433"/>
      <c r="K146" s="433"/>
      <c r="L146" s="433"/>
      <c r="M146" s="433"/>
      <c r="N146" s="433"/>
      <c r="O146" s="433"/>
      <c r="P146" s="433"/>
      <c r="Q146" s="433"/>
      <c r="R146" s="433"/>
      <c r="S146" s="433"/>
      <c r="T146" s="433"/>
      <c r="U146" s="433"/>
      <c r="V146" s="433"/>
      <c r="W146" s="433"/>
      <c r="X146" s="433"/>
      <c r="Y146" s="433"/>
      <c r="Z146" s="433"/>
      <c r="AA146" s="433"/>
      <c r="AB146" s="433"/>
      <c r="AC146" s="433"/>
      <c r="AD146" s="433"/>
      <c r="AE146" s="433"/>
      <c r="AF146" s="433"/>
      <c r="AG146" s="433"/>
      <c r="AH146" s="434" t="s">
        <v>2330</v>
      </c>
      <c r="AI146" s="435"/>
      <c r="AJ146" s="435"/>
      <c r="AK146" s="436"/>
      <c r="AL146" s="243"/>
      <c r="AM146" s="368"/>
    </row>
    <row r="147" spans="1:44" ht="3.95"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30"/>
      <c r="AN147" s="230"/>
      <c r="AO147" s="230"/>
      <c r="AP147" s="230"/>
      <c r="AQ147" s="230"/>
      <c r="AR147" s="230"/>
    </row>
    <row r="148" spans="1:44" ht="15" customHeight="1">
      <c r="A148" s="431" t="s">
        <v>2478</v>
      </c>
      <c r="B148" s="431"/>
      <c r="C148" s="431"/>
      <c r="D148" s="431"/>
      <c r="E148" s="431"/>
      <c r="F148" s="431"/>
      <c r="G148" s="431"/>
      <c r="H148" s="431"/>
      <c r="I148" s="431"/>
      <c r="J148" s="431"/>
      <c r="K148" s="431"/>
      <c r="L148" s="431"/>
      <c r="M148" s="431"/>
      <c r="N148" s="431"/>
      <c r="O148" s="431"/>
      <c r="P148" s="431"/>
      <c r="Q148" s="431"/>
      <c r="R148" s="431"/>
      <c r="S148" s="431"/>
      <c r="T148" s="431"/>
      <c r="U148" s="431"/>
      <c r="V148" s="431"/>
      <c r="W148" s="431"/>
      <c r="X148" s="431"/>
      <c r="Y148" s="431"/>
      <c r="Z148" s="431"/>
      <c r="AA148" s="431"/>
      <c r="AB148" s="431"/>
      <c r="AC148" s="431"/>
      <c r="AD148" s="431"/>
      <c r="AE148" s="431"/>
      <c r="AF148" s="431"/>
      <c r="AG148" s="431"/>
      <c r="AH148" s="431"/>
      <c r="AI148" s="431"/>
      <c r="AJ148" s="431"/>
      <c r="AK148" s="431"/>
      <c r="AL148" s="431"/>
      <c r="AM148" s="230"/>
      <c r="AN148" s="230"/>
      <c r="AO148" s="230"/>
      <c r="AP148" s="230"/>
      <c r="AQ148" s="230"/>
      <c r="AR148" s="230"/>
    </row>
    <row r="149" spans="1:44" ht="15" customHeight="1">
      <c r="A149" s="431"/>
      <c r="B149" s="431"/>
      <c r="C149" s="431"/>
      <c r="D149" s="431"/>
      <c r="E149" s="431"/>
      <c r="F149" s="431"/>
      <c r="G149" s="431"/>
      <c r="H149" s="431"/>
      <c r="I149" s="431"/>
      <c r="J149" s="431"/>
      <c r="K149" s="431"/>
      <c r="L149" s="431"/>
      <c r="M149" s="431"/>
      <c r="N149" s="431"/>
      <c r="O149" s="431"/>
      <c r="P149" s="431"/>
      <c r="Q149" s="431"/>
      <c r="R149" s="431"/>
      <c r="S149" s="431"/>
      <c r="T149" s="431"/>
      <c r="U149" s="431"/>
      <c r="V149" s="431"/>
      <c r="W149" s="431"/>
      <c r="X149" s="431"/>
      <c r="Y149" s="431"/>
      <c r="Z149" s="431"/>
      <c r="AA149" s="431"/>
      <c r="AB149" s="431"/>
      <c r="AC149" s="431"/>
      <c r="AD149" s="431"/>
      <c r="AE149" s="431"/>
      <c r="AF149" s="431"/>
      <c r="AG149" s="431"/>
      <c r="AH149" s="431"/>
      <c r="AI149" s="431"/>
      <c r="AJ149" s="431"/>
      <c r="AK149" s="431"/>
      <c r="AL149" s="431"/>
      <c r="AM149" s="230"/>
      <c r="AN149" s="230"/>
      <c r="AO149" s="230"/>
      <c r="AP149" s="230"/>
      <c r="AQ149" s="230"/>
      <c r="AR149" s="230"/>
    </row>
    <row r="150" spans="1:44" ht="15" customHeight="1">
      <c r="A150" s="431"/>
      <c r="B150" s="431"/>
      <c r="C150" s="431"/>
      <c r="D150" s="431"/>
      <c r="E150" s="431"/>
      <c r="F150" s="431"/>
      <c r="G150" s="431"/>
      <c r="H150" s="431"/>
      <c r="I150" s="431"/>
      <c r="J150" s="431"/>
      <c r="K150" s="431"/>
      <c r="L150" s="431"/>
      <c r="M150" s="431"/>
      <c r="N150" s="431"/>
      <c r="O150" s="431"/>
      <c r="P150" s="431"/>
      <c r="Q150" s="431"/>
      <c r="R150" s="431"/>
      <c r="S150" s="431"/>
      <c r="T150" s="431"/>
      <c r="U150" s="431"/>
      <c r="V150" s="431"/>
      <c r="W150" s="431"/>
      <c r="X150" s="431"/>
      <c r="Y150" s="431"/>
      <c r="Z150" s="431"/>
      <c r="AA150" s="431"/>
      <c r="AB150" s="431"/>
      <c r="AC150" s="431"/>
      <c r="AD150" s="431"/>
      <c r="AE150" s="431"/>
      <c r="AF150" s="431"/>
      <c r="AG150" s="431"/>
      <c r="AH150" s="431"/>
      <c r="AI150" s="431"/>
      <c r="AJ150" s="431"/>
      <c r="AK150" s="431"/>
      <c r="AL150" s="431"/>
      <c r="AM150" s="230"/>
      <c r="AN150" s="230"/>
      <c r="AO150" s="230"/>
      <c r="AP150" s="230"/>
      <c r="AQ150" s="230"/>
      <c r="AR150" s="230"/>
    </row>
    <row r="151" spans="1:44" ht="15" customHeight="1">
      <c r="A151" s="431"/>
      <c r="B151" s="431"/>
      <c r="C151" s="431"/>
      <c r="D151" s="431"/>
      <c r="E151" s="431"/>
      <c r="F151" s="431"/>
      <c r="G151" s="431"/>
      <c r="H151" s="431"/>
      <c r="I151" s="431"/>
      <c r="J151" s="431"/>
      <c r="K151" s="431"/>
      <c r="L151" s="431"/>
      <c r="M151" s="431"/>
      <c r="N151" s="431"/>
      <c r="O151" s="431"/>
      <c r="P151" s="431"/>
      <c r="Q151" s="431"/>
      <c r="R151" s="431"/>
      <c r="S151" s="431"/>
      <c r="T151" s="431"/>
      <c r="U151" s="431"/>
      <c r="V151" s="431"/>
      <c r="W151" s="431"/>
      <c r="X151" s="431"/>
      <c r="Y151" s="431"/>
      <c r="Z151" s="431"/>
      <c r="AA151" s="431"/>
      <c r="AB151" s="431"/>
      <c r="AC151" s="431"/>
      <c r="AD151" s="431"/>
      <c r="AE151" s="431"/>
      <c r="AF151" s="431"/>
      <c r="AG151" s="431"/>
      <c r="AH151" s="431"/>
      <c r="AI151" s="431"/>
      <c r="AJ151" s="431"/>
      <c r="AK151" s="431"/>
      <c r="AL151" s="431"/>
      <c r="AM151" s="230"/>
      <c r="AN151" s="230"/>
      <c r="AO151" s="230"/>
      <c r="AP151" s="230"/>
      <c r="AQ151" s="230"/>
      <c r="AR151" s="230"/>
    </row>
    <row r="152" spans="1:44" ht="7.5" customHeight="1">
      <c r="A152" s="431"/>
      <c r="B152" s="431"/>
      <c r="C152" s="431"/>
      <c r="D152" s="431"/>
      <c r="E152" s="431"/>
      <c r="F152" s="431"/>
      <c r="G152" s="431"/>
      <c r="H152" s="431"/>
      <c r="I152" s="431"/>
      <c r="J152" s="431"/>
      <c r="K152" s="431"/>
      <c r="L152" s="431"/>
      <c r="M152" s="431"/>
      <c r="N152" s="431"/>
      <c r="O152" s="431"/>
      <c r="P152" s="431"/>
      <c r="Q152" s="431"/>
      <c r="R152" s="431"/>
      <c r="S152" s="431"/>
      <c r="T152" s="431"/>
      <c r="U152" s="431"/>
      <c r="V152" s="431"/>
      <c r="W152" s="431"/>
      <c r="X152" s="431"/>
      <c r="Y152" s="431"/>
      <c r="Z152" s="431"/>
      <c r="AA152" s="431"/>
      <c r="AB152" s="431"/>
      <c r="AC152" s="431"/>
      <c r="AD152" s="431"/>
      <c r="AE152" s="431"/>
      <c r="AF152" s="431"/>
      <c r="AG152" s="431"/>
      <c r="AH152" s="431"/>
      <c r="AI152" s="431"/>
      <c r="AJ152" s="431"/>
      <c r="AK152" s="431"/>
      <c r="AL152" s="431"/>
      <c r="AM152" s="230"/>
      <c r="AN152" s="230"/>
      <c r="AO152" s="230"/>
      <c r="AP152" s="230"/>
      <c r="AQ152" s="230"/>
      <c r="AR152" s="230"/>
    </row>
    <row r="153" spans="1:44" ht="15" customHeight="1">
      <c r="A153" s="430" t="s">
        <v>2479</v>
      </c>
      <c r="B153" s="430"/>
      <c r="C153" s="430"/>
      <c r="D153" s="430"/>
      <c r="E153" s="430"/>
      <c r="F153" s="430"/>
      <c r="G153" s="430"/>
      <c r="H153" s="430"/>
      <c r="I153" s="430"/>
      <c r="J153" s="430"/>
      <c r="K153" s="430"/>
      <c r="L153" s="430"/>
      <c r="M153" s="430"/>
      <c r="N153" s="430"/>
      <c r="O153" s="430"/>
      <c r="P153" s="430"/>
      <c r="Q153" s="430"/>
      <c r="R153" s="430"/>
      <c r="S153" s="430"/>
      <c r="T153" s="430"/>
      <c r="U153" s="430"/>
      <c r="V153" s="430"/>
      <c r="W153" s="430"/>
      <c r="X153" s="430"/>
      <c r="Y153" s="430"/>
      <c r="Z153" s="430"/>
      <c r="AA153" s="430"/>
      <c r="AB153" s="430"/>
      <c r="AC153" s="430"/>
      <c r="AD153" s="430"/>
      <c r="AE153" s="430"/>
      <c r="AF153" s="430"/>
      <c r="AG153" s="430"/>
      <c r="AH153" s="430"/>
      <c r="AI153" s="430"/>
      <c r="AJ153" s="430"/>
      <c r="AK153" s="430"/>
      <c r="AL153" s="430"/>
      <c r="AM153" s="368"/>
    </row>
    <row r="154" spans="1:44" ht="15" customHeight="1">
      <c r="A154" s="430"/>
      <c r="B154" s="430"/>
      <c r="C154" s="430"/>
      <c r="D154" s="430"/>
      <c r="E154" s="430"/>
      <c r="F154" s="430"/>
      <c r="G154" s="430"/>
      <c r="H154" s="430"/>
      <c r="I154" s="430"/>
      <c r="J154" s="430"/>
      <c r="K154" s="430"/>
      <c r="L154" s="430"/>
      <c r="M154" s="430"/>
      <c r="N154" s="430"/>
      <c r="O154" s="430"/>
      <c r="P154" s="430"/>
      <c r="Q154" s="430"/>
      <c r="R154" s="430"/>
      <c r="S154" s="430"/>
      <c r="T154" s="430"/>
      <c r="U154" s="430"/>
      <c r="V154" s="430"/>
      <c r="W154" s="430"/>
      <c r="X154" s="430"/>
      <c r="Y154" s="430"/>
      <c r="Z154" s="430"/>
      <c r="AA154" s="430"/>
      <c r="AB154" s="430"/>
      <c r="AC154" s="430"/>
      <c r="AD154" s="430"/>
      <c r="AE154" s="430"/>
      <c r="AF154" s="430"/>
      <c r="AG154" s="430"/>
      <c r="AH154" s="430"/>
      <c r="AI154" s="430"/>
      <c r="AJ154" s="430"/>
      <c r="AK154" s="430"/>
      <c r="AL154" s="430"/>
      <c r="AM154" s="368"/>
    </row>
    <row r="155" spans="1:44" ht="15" customHeight="1">
      <c r="A155" s="430"/>
      <c r="B155" s="430"/>
      <c r="C155" s="430"/>
      <c r="D155" s="430"/>
      <c r="E155" s="430"/>
      <c r="F155" s="430"/>
      <c r="G155" s="430"/>
      <c r="H155" s="430"/>
      <c r="I155" s="430"/>
      <c r="J155" s="430"/>
      <c r="K155" s="430"/>
      <c r="L155" s="430"/>
      <c r="M155" s="430"/>
      <c r="N155" s="430"/>
      <c r="O155" s="430"/>
      <c r="P155" s="430"/>
      <c r="Q155" s="430"/>
      <c r="R155" s="430"/>
      <c r="S155" s="430"/>
      <c r="T155" s="430"/>
      <c r="U155" s="430"/>
      <c r="V155" s="430"/>
      <c r="W155" s="430"/>
      <c r="X155" s="430"/>
      <c r="Y155" s="430"/>
      <c r="Z155" s="430"/>
      <c r="AA155" s="430"/>
      <c r="AB155" s="430"/>
      <c r="AC155" s="430"/>
      <c r="AD155" s="430"/>
      <c r="AE155" s="430"/>
      <c r="AF155" s="430"/>
      <c r="AG155" s="430"/>
      <c r="AH155" s="430"/>
      <c r="AI155" s="430"/>
      <c r="AJ155" s="430"/>
      <c r="AK155" s="430"/>
      <c r="AL155" s="430"/>
      <c r="AM155" s="368"/>
    </row>
    <row r="156" spans="1:44" ht="15" customHeight="1">
      <c r="A156" s="430"/>
      <c r="B156" s="430"/>
      <c r="C156" s="430"/>
      <c r="D156" s="430"/>
      <c r="E156" s="430"/>
      <c r="F156" s="430"/>
      <c r="G156" s="430"/>
      <c r="H156" s="430"/>
      <c r="I156" s="430"/>
      <c r="J156" s="430"/>
      <c r="K156" s="430"/>
      <c r="L156" s="430"/>
      <c r="M156" s="430"/>
      <c r="N156" s="430"/>
      <c r="O156" s="430"/>
      <c r="P156" s="430"/>
      <c r="Q156" s="430"/>
      <c r="R156" s="430"/>
      <c r="S156" s="430"/>
      <c r="T156" s="430"/>
      <c r="U156" s="430"/>
      <c r="V156" s="430"/>
      <c r="W156" s="430"/>
      <c r="X156" s="430"/>
      <c r="Y156" s="430"/>
      <c r="Z156" s="430"/>
      <c r="AA156" s="430"/>
      <c r="AB156" s="430"/>
      <c r="AC156" s="430"/>
      <c r="AD156" s="430"/>
      <c r="AE156" s="430"/>
      <c r="AF156" s="430"/>
      <c r="AG156" s="430"/>
      <c r="AH156" s="430"/>
      <c r="AI156" s="430"/>
      <c r="AJ156" s="430"/>
      <c r="AK156" s="430"/>
      <c r="AL156" s="430"/>
      <c r="AM156" s="368"/>
    </row>
    <row r="157" spans="1:44" ht="15" customHeight="1">
      <c r="A157" s="430"/>
      <c r="B157" s="430"/>
      <c r="C157" s="430"/>
      <c r="D157" s="430"/>
      <c r="E157" s="430"/>
      <c r="F157" s="430"/>
      <c r="G157" s="430"/>
      <c r="H157" s="430"/>
      <c r="I157" s="430"/>
      <c r="J157" s="430"/>
      <c r="K157" s="430"/>
      <c r="L157" s="430"/>
      <c r="M157" s="430"/>
      <c r="N157" s="430"/>
      <c r="O157" s="430"/>
      <c r="P157" s="430"/>
      <c r="Q157" s="430"/>
      <c r="R157" s="430"/>
      <c r="S157" s="430"/>
      <c r="T157" s="430"/>
      <c r="U157" s="430"/>
      <c r="V157" s="430"/>
      <c r="W157" s="430"/>
      <c r="X157" s="430"/>
      <c r="Y157" s="430"/>
      <c r="Z157" s="430"/>
      <c r="AA157" s="430"/>
      <c r="AB157" s="430"/>
      <c r="AC157" s="430"/>
      <c r="AD157" s="430"/>
      <c r="AE157" s="430"/>
      <c r="AF157" s="430"/>
      <c r="AG157" s="430"/>
      <c r="AH157" s="430"/>
      <c r="AI157" s="430"/>
      <c r="AJ157" s="430"/>
      <c r="AK157" s="430"/>
      <c r="AL157" s="430"/>
      <c r="AM157" s="368"/>
    </row>
    <row r="158" spans="1:44" ht="15" customHeight="1">
      <c r="A158" s="430"/>
      <c r="B158" s="430"/>
      <c r="C158" s="430"/>
      <c r="D158" s="430"/>
      <c r="E158" s="430"/>
      <c r="F158" s="430"/>
      <c r="G158" s="430"/>
      <c r="H158" s="430"/>
      <c r="I158" s="430"/>
      <c r="J158" s="430"/>
      <c r="K158" s="430"/>
      <c r="L158" s="430"/>
      <c r="M158" s="430"/>
      <c r="N158" s="430"/>
      <c r="O158" s="430"/>
      <c r="P158" s="430"/>
      <c r="Q158" s="430"/>
      <c r="R158" s="430"/>
      <c r="S158" s="430"/>
      <c r="T158" s="430"/>
      <c r="U158" s="430"/>
      <c r="V158" s="430"/>
      <c r="W158" s="430"/>
      <c r="X158" s="430"/>
      <c r="Y158" s="430"/>
      <c r="Z158" s="430"/>
      <c r="AA158" s="430"/>
      <c r="AB158" s="430"/>
      <c r="AC158" s="430"/>
      <c r="AD158" s="430"/>
      <c r="AE158" s="430"/>
      <c r="AF158" s="430"/>
      <c r="AG158" s="430"/>
      <c r="AH158" s="430"/>
      <c r="AI158" s="430"/>
      <c r="AJ158" s="430"/>
      <c r="AK158" s="430"/>
      <c r="AL158" s="430"/>
      <c r="AM158" s="368"/>
    </row>
    <row r="159" spans="1:44" ht="15" customHeight="1">
      <c r="A159" s="430"/>
      <c r="B159" s="430"/>
      <c r="C159" s="430"/>
      <c r="D159" s="430"/>
      <c r="E159" s="430"/>
      <c r="F159" s="430"/>
      <c r="G159" s="430"/>
      <c r="H159" s="430"/>
      <c r="I159" s="430"/>
      <c r="J159" s="430"/>
      <c r="K159" s="430"/>
      <c r="L159" s="430"/>
      <c r="M159" s="430"/>
      <c r="N159" s="430"/>
      <c r="O159" s="430"/>
      <c r="P159" s="430"/>
      <c r="Q159" s="430"/>
      <c r="R159" s="430"/>
      <c r="S159" s="430"/>
      <c r="T159" s="430"/>
      <c r="U159" s="430"/>
      <c r="V159" s="430"/>
      <c r="W159" s="430"/>
      <c r="X159" s="430"/>
      <c r="Y159" s="430"/>
      <c r="Z159" s="430"/>
      <c r="AA159" s="430"/>
      <c r="AB159" s="430"/>
      <c r="AC159" s="430"/>
      <c r="AD159" s="430"/>
      <c r="AE159" s="430"/>
      <c r="AF159" s="430"/>
      <c r="AG159" s="430"/>
      <c r="AH159" s="430"/>
      <c r="AI159" s="430"/>
      <c r="AJ159" s="430"/>
      <c r="AK159" s="430"/>
      <c r="AL159" s="430"/>
      <c r="AM159" s="368"/>
    </row>
    <row r="160" spans="1:44" ht="15" customHeight="1">
      <c r="A160" s="430"/>
      <c r="B160" s="430"/>
      <c r="C160" s="430"/>
      <c r="D160" s="430"/>
      <c r="E160" s="430"/>
      <c r="F160" s="430"/>
      <c r="G160" s="430"/>
      <c r="H160" s="430"/>
      <c r="I160" s="430"/>
      <c r="J160" s="430"/>
      <c r="K160" s="430"/>
      <c r="L160" s="430"/>
      <c r="M160" s="430"/>
      <c r="N160" s="430"/>
      <c r="O160" s="430"/>
      <c r="P160" s="430"/>
      <c r="Q160" s="430"/>
      <c r="R160" s="430"/>
      <c r="S160" s="430"/>
      <c r="T160" s="430"/>
      <c r="U160" s="430"/>
      <c r="V160" s="430"/>
      <c r="W160" s="430"/>
      <c r="X160" s="430"/>
      <c r="Y160" s="430"/>
      <c r="Z160" s="430"/>
      <c r="AA160" s="430"/>
      <c r="AB160" s="430"/>
      <c r="AC160" s="430"/>
      <c r="AD160" s="430"/>
      <c r="AE160" s="430"/>
      <c r="AF160" s="430"/>
      <c r="AG160" s="430"/>
      <c r="AH160" s="430"/>
      <c r="AI160" s="430"/>
      <c r="AJ160" s="430"/>
      <c r="AK160" s="430"/>
      <c r="AL160" s="430"/>
      <c r="AM160" s="368"/>
    </row>
    <row r="161" spans="1:39" ht="15" customHeight="1">
      <c r="A161" s="430"/>
      <c r="B161" s="430"/>
      <c r="C161" s="430"/>
      <c r="D161" s="430"/>
      <c r="E161" s="430"/>
      <c r="F161" s="430"/>
      <c r="G161" s="430"/>
      <c r="H161" s="430"/>
      <c r="I161" s="430"/>
      <c r="J161" s="430"/>
      <c r="K161" s="430"/>
      <c r="L161" s="430"/>
      <c r="M161" s="430"/>
      <c r="N161" s="430"/>
      <c r="O161" s="430"/>
      <c r="P161" s="430"/>
      <c r="Q161" s="430"/>
      <c r="R161" s="430"/>
      <c r="S161" s="430"/>
      <c r="T161" s="430"/>
      <c r="U161" s="430"/>
      <c r="V161" s="430"/>
      <c r="W161" s="430"/>
      <c r="X161" s="430"/>
      <c r="Y161" s="430"/>
      <c r="Z161" s="430"/>
      <c r="AA161" s="430"/>
      <c r="AB161" s="430"/>
      <c r="AC161" s="430"/>
      <c r="AD161" s="430"/>
      <c r="AE161" s="430"/>
      <c r="AF161" s="430"/>
      <c r="AG161" s="430"/>
      <c r="AH161" s="430"/>
      <c r="AI161" s="430"/>
      <c r="AJ161" s="430"/>
      <c r="AK161" s="430"/>
      <c r="AL161" s="430"/>
      <c r="AM161" s="368"/>
    </row>
    <row r="162" spans="1:39" ht="15" customHeight="1">
      <c r="A162" s="430"/>
      <c r="B162" s="430"/>
      <c r="C162" s="430"/>
      <c r="D162" s="430"/>
      <c r="E162" s="430"/>
      <c r="F162" s="430"/>
      <c r="G162" s="430"/>
      <c r="H162" s="430"/>
      <c r="I162" s="430"/>
      <c r="J162" s="430"/>
      <c r="K162" s="430"/>
      <c r="L162" s="430"/>
      <c r="M162" s="430"/>
      <c r="N162" s="430"/>
      <c r="O162" s="430"/>
      <c r="P162" s="430"/>
      <c r="Q162" s="430"/>
      <c r="R162" s="430"/>
      <c r="S162" s="430"/>
      <c r="T162" s="430"/>
      <c r="U162" s="430"/>
      <c r="V162" s="430"/>
      <c r="W162" s="430"/>
      <c r="X162" s="430"/>
      <c r="Y162" s="430"/>
      <c r="Z162" s="430"/>
      <c r="AA162" s="430"/>
      <c r="AB162" s="430"/>
      <c r="AC162" s="430"/>
      <c r="AD162" s="430"/>
      <c r="AE162" s="430"/>
      <c r="AF162" s="430"/>
      <c r="AG162" s="430"/>
      <c r="AH162" s="430"/>
      <c r="AI162" s="430"/>
      <c r="AJ162" s="430"/>
      <c r="AK162" s="430"/>
      <c r="AL162" s="430"/>
      <c r="AM162" s="368"/>
    </row>
    <row r="163" spans="1:39" ht="15" customHeight="1">
      <c r="A163" s="430"/>
      <c r="B163" s="430"/>
      <c r="C163" s="430"/>
      <c r="D163" s="430"/>
      <c r="E163" s="430"/>
      <c r="F163" s="430"/>
      <c r="G163" s="430"/>
      <c r="H163" s="430"/>
      <c r="I163" s="430"/>
      <c r="J163" s="430"/>
      <c r="K163" s="430"/>
      <c r="L163" s="430"/>
      <c r="M163" s="430"/>
      <c r="N163" s="430"/>
      <c r="O163" s="430"/>
      <c r="P163" s="430"/>
      <c r="Q163" s="430"/>
      <c r="R163" s="430"/>
      <c r="S163" s="430"/>
      <c r="T163" s="430"/>
      <c r="U163" s="430"/>
      <c r="V163" s="430"/>
      <c r="W163" s="430"/>
      <c r="X163" s="430"/>
      <c r="Y163" s="430"/>
      <c r="Z163" s="430"/>
      <c r="AA163" s="430"/>
      <c r="AB163" s="430"/>
      <c r="AC163" s="430"/>
      <c r="AD163" s="430"/>
      <c r="AE163" s="430"/>
      <c r="AF163" s="430"/>
      <c r="AG163" s="430"/>
      <c r="AH163" s="430"/>
      <c r="AI163" s="430"/>
      <c r="AJ163" s="430"/>
      <c r="AK163" s="430"/>
      <c r="AL163" s="430"/>
      <c r="AM163" s="368"/>
    </row>
    <row r="164" spans="1:39" ht="15" customHeight="1">
      <c r="A164" s="430"/>
      <c r="B164" s="430"/>
      <c r="C164" s="430"/>
      <c r="D164" s="430"/>
      <c r="E164" s="430"/>
      <c r="F164" s="430"/>
      <c r="G164" s="430"/>
      <c r="H164" s="430"/>
      <c r="I164" s="430"/>
      <c r="J164" s="430"/>
      <c r="K164" s="430"/>
      <c r="L164" s="430"/>
      <c r="M164" s="430"/>
      <c r="N164" s="430"/>
      <c r="O164" s="430"/>
      <c r="P164" s="430"/>
      <c r="Q164" s="430"/>
      <c r="R164" s="430"/>
      <c r="S164" s="430"/>
      <c r="T164" s="430"/>
      <c r="U164" s="430"/>
      <c r="V164" s="430"/>
      <c r="W164" s="430"/>
      <c r="X164" s="430"/>
      <c r="Y164" s="430"/>
      <c r="Z164" s="430"/>
      <c r="AA164" s="430"/>
      <c r="AB164" s="430"/>
      <c r="AC164" s="430"/>
      <c r="AD164" s="430"/>
      <c r="AE164" s="430"/>
      <c r="AF164" s="430"/>
      <c r="AG164" s="430"/>
      <c r="AH164" s="430"/>
      <c r="AI164" s="430"/>
      <c r="AJ164" s="430"/>
      <c r="AK164" s="430"/>
      <c r="AL164" s="430"/>
      <c r="AM164" s="368"/>
    </row>
    <row r="165" spans="1:39" ht="15" customHeight="1">
      <c r="A165" s="430"/>
      <c r="B165" s="430"/>
      <c r="C165" s="430"/>
      <c r="D165" s="430"/>
      <c r="E165" s="430"/>
      <c r="F165" s="430"/>
      <c r="G165" s="430"/>
      <c r="H165" s="430"/>
      <c r="I165" s="430"/>
      <c r="J165" s="430"/>
      <c r="K165" s="430"/>
      <c r="L165" s="430"/>
      <c r="M165" s="430"/>
      <c r="N165" s="430"/>
      <c r="O165" s="430"/>
      <c r="P165" s="430"/>
      <c r="Q165" s="430"/>
      <c r="R165" s="430"/>
      <c r="S165" s="430"/>
      <c r="T165" s="430"/>
      <c r="U165" s="430"/>
      <c r="V165" s="430"/>
      <c r="W165" s="430"/>
      <c r="X165" s="430"/>
      <c r="Y165" s="430"/>
      <c r="Z165" s="430"/>
      <c r="AA165" s="430"/>
      <c r="AB165" s="430"/>
      <c r="AC165" s="430"/>
      <c r="AD165" s="430"/>
      <c r="AE165" s="430"/>
      <c r="AF165" s="430"/>
      <c r="AG165" s="430"/>
      <c r="AH165" s="430"/>
      <c r="AI165" s="430"/>
      <c r="AJ165" s="430"/>
      <c r="AK165" s="430"/>
      <c r="AL165" s="430"/>
      <c r="AM165" s="368"/>
    </row>
    <row r="166" spans="1:39" ht="15" customHeight="1">
      <c r="A166" s="430"/>
      <c r="B166" s="430"/>
      <c r="C166" s="430"/>
      <c r="D166" s="430"/>
      <c r="E166" s="430"/>
      <c r="F166" s="430"/>
      <c r="G166" s="430"/>
      <c r="H166" s="430"/>
      <c r="I166" s="430"/>
      <c r="J166" s="430"/>
      <c r="K166" s="430"/>
      <c r="L166" s="430"/>
      <c r="M166" s="430"/>
      <c r="N166" s="430"/>
      <c r="O166" s="430"/>
      <c r="P166" s="430"/>
      <c r="Q166" s="430"/>
      <c r="R166" s="430"/>
      <c r="S166" s="430"/>
      <c r="T166" s="430"/>
      <c r="U166" s="430"/>
      <c r="V166" s="430"/>
      <c r="W166" s="430"/>
      <c r="X166" s="430"/>
      <c r="Y166" s="430"/>
      <c r="Z166" s="430"/>
      <c r="AA166" s="430"/>
      <c r="AB166" s="430"/>
      <c r="AC166" s="430"/>
      <c r="AD166" s="430"/>
      <c r="AE166" s="430"/>
      <c r="AF166" s="430"/>
      <c r="AG166" s="430"/>
      <c r="AH166" s="430"/>
      <c r="AI166" s="430"/>
      <c r="AJ166" s="430"/>
      <c r="AK166" s="430"/>
      <c r="AL166" s="430"/>
      <c r="AM166" s="368"/>
    </row>
    <row r="167" spans="1:39" ht="2.4500000000000002" customHeight="1">
      <c r="A167" s="430"/>
      <c r="B167" s="430"/>
      <c r="C167" s="430"/>
      <c r="D167" s="430"/>
      <c r="E167" s="430"/>
      <c r="F167" s="430"/>
      <c r="G167" s="430"/>
      <c r="H167" s="430"/>
      <c r="I167" s="430"/>
      <c r="J167" s="430"/>
      <c r="K167" s="430"/>
      <c r="L167" s="430"/>
      <c r="M167" s="430"/>
      <c r="N167" s="430"/>
      <c r="O167" s="430"/>
      <c r="P167" s="430"/>
      <c r="Q167" s="430"/>
      <c r="R167" s="430"/>
      <c r="S167" s="430"/>
      <c r="T167" s="430"/>
      <c r="U167" s="430"/>
      <c r="V167" s="430"/>
      <c r="W167" s="430"/>
      <c r="X167" s="430"/>
      <c r="Y167" s="430"/>
      <c r="Z167" s="430"/>
      <c r="AA167" s="430"/>
      <c r="AB167" s="430"/>
      <c r="AC167" s="430"/>
      <c r="AD167" s="430"/>
      <c r="AE167" s="430"/>
      <c r="AF167" s="430"/>
      <c r="AG167" s="430"/>
      <c r="AH167" s="430"/>
      <c r="AI167" s="430"/>
      <c r="AJ167" s="430"/>
      <c r="AK167" s="430"/>
      <c r="AL167" s="430"/>
      <c r="AM167" s="368"/>
    </row>
    <row r="168" spans="1:39" ht="15" customHeight="1">
      <c r="A168" s="430" t="s">
        <v>2480</v>
      </c>
      <c r="B168" s="430"/>
      <c r="C168" s="430"/>
      <c r="D168" s="430"/>
      <c r="E168" s="430"/>
      <c r="F168" s="430"/>
      <c r="G168" s="430"/>
      <c r="H168" s="430"/>
      <c r="I168" s="430"/>
      <c r="J168" s="430"/>
      <c r="K168" s="430"/>
      <c r="L168" s="430"/>
      <c r="M168" s="430"/>
      <c r="N168" s="430"/>
      <c r="O168" s="430"/>
      <c r="P168" s="430"/>
      <c r="Q168" s="430"/>
      <c r="R168" s="430"/>
      <c r="S168" s="430"/>
      <c r="T168" s="430"/>
      <c r="U168" s="430"/>
      <c r="V168" s="430"/>
      <c r="W168" s="430"/>
      <c r="X168" s="430"/>
      <c r="Y168" s="430"/>
      <c r="Z168" s="430"/>
      <c r="AA168" s="430"/>
      <c r="AB168" s="430"/>
      <c r="AC168" s="430"/>
      <c r="AD168" s="430"/>
      <c r="AE168" s="430"/>
      <c r="AF168" s="430"/>
      <c r="AG168" s="430"/>
      <c r="AH168" s="430"/>
      <c r="AI168" s="430"/>
      <c r="AJ168" s="430"/>
      <c r="AK168" s="430"/>
      <c r="AL168" s="430"/>
      <c r="AM168" s="368"/>
    </row>
    <row r="169" spans="1:39" ht="15" customHeight="1">
      <c r="A169" s="430"/>
      <c r="B169" s="430"/>
      <c r="C169" s="430"/>
      <c r="D169" s="430"/>
      <c r="E169" s="430"/>
      <c r="F169" s="430"/>
      <c r="G169" s="430"/>
      <c r="H169" s="430"/>
      <c r="I169" s="430"/>
      <c r="J169" s="430"/>
      <c r="K169" s="430"/>
      <c r="L169" s="430"/>
      <c r="M169" s="430"/>
      <c r="N169" s="430"/>
      <c r="O169" s="430"/>
      <c r="P169" s="430"/>
      <c r="Q169" s="430"/>
      <c r="R169" s="430"/>
      <c r="S169" s="430"/>
      <c r="T169" s="430"/>
      <c r="U169" s="430"/>
      <c r="V169" s="430"/>
      <c r="W169" s="430"/>
      <c r="X169" s="430"/>
      <c r="Y169" s="430"/>
      <c r="Z169" s="430"/>
      <c r="AA169" s="430"/>
      <c r="AB169" s="430"/>
      <c r="AC169" s="430"/>
      <c r="AD169" s="430"/>
      <c r="AE169" s="430"/>
      <c r="AF169" s="430"/>
      <c r="AG169" s="430"/>
      <c r="AH169" s="430"/>
      <c r="AI169" s="430"/>
      <c r="AJ169" s="430"/>
      <c r="AK169" s="430"/>
      <c r="AL169" s="430"/>
      <c r="AM169" s="368"/>
    </row>
    <row r="170" spans="1:39" ht="15" customHeight="1">
      <c r="A170" s="430"/>
      <c r="B170" s="430"/>
      <c r="C170" s="430"/>
      <c r="D170" s="430"/>
      <c r="E170" s="430"/>
      <c r="F170" s="430"/>
      <c r="G170" s="430"/>
      <c r="H170" s="430"/>
      <c r="I170" s="430"/>
      <c r="J170" s="430"/>
      <c r="K170" s="430"/>
      <c r="L170" s="430"/>
      <c r="M170" s="430"/>
      <c r="N170" s="430"/>
      <c r="O170" s="430"/>
      <c r="P170" s="430"/>
      <c r="Q170" s="430"/>
      <c r="R170" s="430"/>
      <c r="S170" s="430"/>
      <c r="T170" s="430"/>
      <c r="U170" s="430"/>
      <c r="V170" s="430"/>
      <c r="W170" s="430"/>
      <c r="X170" s="430"/>
      <c r="Y170" s="430"/>
      <c r="Z170" s="430"/>
      <c r="AA170" s="430"/>
      <c r="AB170" s="430"/>
      <c r="AC170" s="430"/>
      <c r="AD170" s="430"/>
      <c r="AE170" s="430"/>
      <c r="AF170" s="430"/>
      <c r="AG170" s="430"/>
      <c r="AH170" s="430"/>
      <c r="AI170" s="430"/>
      <c r="AJ170" s="430"/>
      <c r="AK170" s="430"/>
      <c r="AL170" s="430"/>
      <c r="AM170" s="368"/>
    </row>
    <row r="171" spans="1:39" ht="15" customHeight="1">
      <c r="A171" s="430"/>
      <c r="B171" s="430"/>
      <c r="C171" s="430"/>
      <c r="D171" s="430"/>
      <c r="E171" s="430"/>
      <c r="F171" s="430"/>
      <c r="G171" s="430"/>
      <c r="H171" s="430"/>
      <c r="I171" s="430"/>
      <c r="J171" s="430"/>
      <c r="K171" s="430"/>
      <c r="L171" s="430"/>
      <c r="M171" s="430"/>
      <c r="N171" s="430"/>
      <c r="O171" s="430"/>
      <c r="P171" s="430"/>
      <c r="Q171" s="430"/>
      <c r="R171" s="430"/>
      <c r="S171" s="430"/>
      <c r="T171" s="430"/>
      <c r="U171" s="430"/>
      <c r="V171" s="430"/>
      <c r="W171" s="430"/>
      <c r="X171" s="430"/>
      <c r="Y171" s="430"/>
      <c r="Z171" s="430"/>
      <c r="AA171" s="430"/>
      <c r="AB171" s="430"/>
      <c r="AC171" s="430"/>
      <c r="AD171" s="430"/>
      <c r="AE171" s="430"/>
      <c r="AF171" s="430"/>
      <c r="AG171" s="430"/>
      <c r="AH171" s="430"/>
      <c r="AI171" s="430"/>
      <c r="AJ171" s="430"/>
      <c r="AK171" s="430"/>
      <c r="AL171" s="430"/>
      <c r="AM171" s="368"/>
    </row>
    <row r="172" spans="1:39" ht="15" customHeight="1">
      <c r="A172" s="430"/>
      <c r="B172" s="430"/>
      <c r="C172" s="430"/>
      <c r="D172" s="430"/>
      <c r="E172" s="430"/>
      <c r="F172" s="430"/>
      <c r="G172" s="430"/>
      <c r="H172" s="430"/>
      <c r="I172" s="430"/>
      <c r="J172" s="430"/>
      <c r="K172" s="430"/>
      <c r="L172" s="430"/>
      <c r="M172" s="430"/>
      <c r="N172" s="430"/>
      <c r="O172" s="430"/>
      <c r="P172" s="430"/>
      <c r="Q172" s="430"/>
      <c r="R172" s="430"/>
      <c r="S172" s="430"/>
      <c r="T172" s="430"/>
      <c r="U172" s="430"/>
      <c r="V172" s="430"/>
      <c r="W172" s="430"/>
      <c r="X172" s="430"/>
      <c r="Y172" s="430"/>
      <c r="Z172" s="430"/>
      <c r="AA172" s="430"/>
      <c r="AB172" s="430"/>
      <c r="AC172" s="430"/>
      <c r="AD172" s="430"/>
      <c r="AE172" s="430"/>
      <c r="AF172" s="430"/>
      <c r="AG172" s="430"/>
      <c r="AH172" s="430"/>
      <c r="AI172" s="430"/>
      <c r="AJ172" s="430"/>
      <c r="AK172" s="430"/>
      <c r="AL172" s="430"/>
      <c r="AM172" s="368"/>
    </row>
    <row r="173" spans="1:39" ht="15" customHeight="1">
      <c r="A173" s="430"/>
      <c r="B173" s="430"/>
      <c r="C173" s="430"/>
      <c r="D173" s="430"/>
      <c r="E173" s="430"/>
      <c r="F173" s="430"/>
      <c r="G173" s="430"/>
      <c r="H173" s="430"/>
      <c r="I173" s="430"/>
      <c r="J173" s="430"/>
      <c r="K173" s="430"/>
      <c r="L173" s="430"/>
      <c r="M173" s="430"/>
      <c r="N173" s="430"/>
      <c r="O173" s="430"/>
      <c r="P173" s="430"/>
      <c r="Q173" s="430"/>
      <c r="R173" s="430"/>
      <c r="S173" s="430"/>
      <c r="T173" s="430"/>
      <c r="U173" s="430"/>
      <c r="V173" s="430"/>
      <c r="W173" s="430"/>
      <c r="X173" s="430"/>
      <c r="Y173" s="430"/>
      <c r="Z173" s="430"/>
      <c r="AA173" s="430"/>
      <c r="AB173" s="430"/>
      <c r="AC173" s="430"/>
      <c r="AD173" s="430"/>
      <c r="AE173" s="430"/>
      <c r="AF173" s="430"/>
      <c r="AG173" s="430"/>
      <c r="AH173" s="430"/>
      <c r="AI173" s="430"/>
      <c r="AJ173" s="430"/>
      <c r="AK173" s="430"/>
      <c r="AL173" s="430"/>
      <c r="AM173" s="368"/>
    </row>
    <row r="174" spans="1:39" ht="15" customHeight="1">
      <c r="A174" s="430"/>
      <c r="B174" s="430"/>
      <c r="C174" s="430"/>
      <c r="D174" s="430"/>
      <c r="E174" s="430"/>
      <c r="F174" s="430"/>
      <c r="G174" s="430"/>
      <c r="H174" s="430"/>
      <c r="I174" s="430"/>
      <c r="J174" s="430"/>
      <c r="K174" s="430"/>
      <c r="L174" s="430"/>
      <c r="M174" s="430"/>
      <c r="N174" s="430"/>
      <c r="O174" s="430"/>
      <c r="P174" s="430"/>
      <c r="Q174" s="430"/>
      <c r="R174" s="430"/>
      <c r="S174" s="430"/>
      <c r="T174" s="430"/>
      <c r="U174" s="430"/>
      <c r="V174" s="430"/>
      <c r="W174" s="430"/>
      <c r="X174" s="430"/>
      <c r="Y174" s="430"/>
      <c r="Z174" s="430"/>
      <c r="AA174" s="430"/>
      <c r="AB174" s="430"/>
      <c r="AC174" s="430"/>
      <c r="AD174" s="430"/>
      <c r="AE174" s="430"/>
      <c r="AF174" s="430"/>
      <c r="AG174" s="430"/>
      <c r="AH174" s="430"/>
      <c r="AI174" s="430"/>
      <c r="AJ174" s="430"/>
      <c r="AK174" s="430"/>
      <c r="AL174" s="430"/>
      <c r="AM174" s="368"/>
    </row>
    <row r="175" spans="1:39" ht="15" customHeight="1">
      <c r="A175" s="430"/>
      <c r="B175" s="430"/>
      <c r="C175" s="430"/>
      <c r="D175" s="430"/>
      <c r="E175" s="430"/>
      <c r="F175" s="430"/>
      <c r="G175" s="430"/>
      <c r="H175" s="430"/>
      <c r="I175" s="430"/>
      <c r="J175" s="430"/>
      <c r="K175" s="430"/>
      <c r="L175" s="430"/>
      <c r="M175" s="430"/>
      <c r="N175" s="430"/>
      <c r="O175" s="430"/>
      <c r="P175" s="430"/>
      <c r="Q175" s="430"/>
      <c r="R175" s="430"/>
      <c r="S175" s="430"/>
      <c r="T175" s="430"/>
      <c r="U175" s="430"/>
      <c r="V175" s="430"/>
      <c r="W175" s="430"/>
      <c r="X175" s="430"/>
      <c r="Y175" s="430"/>
      <c r="Z175" s="430"/>
      <c r="AA175" s="430"/>
      <c r="AB175" s="430"/>
      <c r="AC175" s="430"/>
      <c r="AD175" s="430"/>
      <c r="AE175" s="430"/>
      <c r="AF175" s="430"/>
      <c r="AG175" s="430"/>
      <c r="AH175" s="430"/>
      <c r="AI175" s="430"/>
      <c r="AJ175" s="430"/>
      <c r="AK175" s="430"/>
      <c r="AL175" s="430"/>
      <c r="AM175" s="368"/>
    </row>
    <row r="176" spans="1:39" ht="15" customHeight="1">
      <c r="A176" s="430"/>
      <c r="B176" s="430"/>
      <c r="C176" s="430"/>
      <c r="D176" s="430"/>
      <c r="E176" s="430"/>
      <c r="F176" s="430"/>
      <c r="G176" s="430"/>
      <c r="H176" s="430"/>
      <c r="I176" s="430"/>
      <c r="J176" s="430"/>
      <c r="K176" s="430"/>
      <c r="L176" s="430"/>
      <c r="M176" s="430"/>
      <c r="N176" s="430"/>
      <c r="O176" s="430"/>
      <c r="P176" s="430"/>
      <c r="Q176" s="430"/>
      <c r="R176" s="430"/>
      <c r="S176" s="430"/>
      <c r="T176" s="430"/>
      <c r="U176" s="430"/>
      <c r="V176" s="430"/>
      <c r="W176" s="430"/>
      <c r="X176" s="430"/>
      <c r="Y176" s="430"/>
      <c r="Z176" s="430"/>
      <c r="AA176" s="430"/>
      <c r="AB176" s="430"/>
      <c r="AC176" s="430"/>
      <c r="AD176" s="430"/>
      <c r="AE176" s="430"/>
      <c r="AF176" s="430"/>
      <c r="AG176" s="430"/>
      <c r="AH176" s="430"/>
      <c r="AI176" s="430"/>
      <c r="AJ176" s="430"/>
      <c r="AK176" s="430"/>
      <c r="AL176" s="430"/>
      <c r="AM176" s="368"/>
    </row>
    <row r="177" spans="1:39" ht="15" customHeight="1">
      <c r="A177" s="430"/>
      <c r="B177" s="430"/>
      <c r="C177" s="430"/>
      <c r="D177" s="430"/>
      <c r="E177" s="430"/>
      <c r="F177" s="430"/>
      <c r="G177" s="430"/>
      <c r="H177" s="430"/>
      <c r="I177" s="430"/>
      <c r="J177" s="430"/>
      <c r="K177" s="430"/>
      <c r="L177" s="430"/>
      <c r="M177" s="430"/>
      <c r="N177" s="430"/>
      <c r="O177" s="430"/>
      <c r="P177" s="430"/>
      <c r="Q177" s="430"/>
      <c r="R177" s="430"/>
      <c r="S177" s="430"/>
      <c r="T177" s="430"/>
      <c r="U177" s="430"/>
      <c r="V177" s="430"/>
      <c r="W177" s="430"/>
      <c r="X177" s="430"/>
      <c r="Y177" s="430"/>
      <c r="Z177" s="430"/>
      <c r="AA177" s="430"/>
      <c r="AB177" s="430"/>
      <c r="AC177" s="430"/>
      <c r="AD177" s="430"/>
      <c r="AE177" s="430"/>
      <c r="AF177" s="430"/>
      <c r="AG177" s="430"/>
      <c r="AH177" s="430"/>
      <c r="AI177" s="430"/>
      <c r="AJ177" s="430"/>
      <c r="AK177" s="430"/>
      <c r="AL177" s="430"/>
      <c r="AM177" s="368"/>
    </row>
    <row r="178" spans="1:39" ht="15" customHeight="1">
      <c r="A178" s="430"/>
      <c r="B178" s="430"/>
      <c r="C178" s="430"/>
      <c r="D178" s="430"/>
      <c r="E178" s="430"/>
      <c r="F178" s="430"/>
      <c r="G178" s="430"/>
      <c r="H178" s="430"/>
      <c r="I178" s="430"/>
      <c r="J178" s="430"/>
      <c r="K178" s="430"/>
      <c r="L178" s="430"/>
      <c r="M178" s="430"/>
      <c r="N178" s="430"/>
      <c r="O178" s="430"/>
      <c r="P178" s="430"/>
      <c r="Q178" s="430"/>
      <c r="R178" s="430"/>
      <c r="S178" s="430"/>
      <c r="T178" s="430"/>
      <c r="U178" s="430"/>
      <c r="V178" s="430"/>
      <c r="W178" s="430"/>
      <c r="X178" s="430"/>
      <c r="Y178" s="430"/>
      <c r="Z178" s="430"/>
      <c r="AA178" s="430"/>
      <c r="AB178" s="430"/>
      <c r="AC178" s="430"/>
      <c r="AD178" s="430"/>
      <c r="AE178" s="430"/>
      <c r="AF178" s="430"/>
      <c r="AG178" s="430"/>
      <c r="AH178" s="430"/>
      <c r="AI178" s="430"/>
      <c r="AJ178" s="430"/>
      <c r="AK178" s="430"/>
      <c r="AL178" s="430"/>
      <c r="AM178" s="368"/>
    </row>
    <row r="179" spans="1:39" ht="15" customHeight="1">
      <c r="A179" s="430"/>
      <c r="B179" s="430"/>
      <c r="C179" s="430"/>
      <c r="D179" s="430"/>
      <c r="E179" s="430"/>
      <c r="F179" s="430"/>
      <c r="G179" s="430"/>
      <c r="H179" s="430"/>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430"/>
      <c r="AE179" s="430"/>
      <c r="AF179" s="430"/>
      <c r="AG179" s="430"/>
      <c r="AH179" s="430"/>
      <c r="AI179" s="430"/>
      <c r="AJ179" s="430"/>
      <c r="AK179" s="430"/>
      <c r="AL179" s="430"/>
      <c r="AM179" s="368"/>
    </row>
    <row r="180" spans="1:39" ht="15" customHeight="1">
      <c r="A180" s="430"/>
      <c r="B180" s="430"/>
      <c r="C180" s="430"/>
      <c r="D180" s="430"/>
      <c r="E180" s="430"/>
      <c r="F180" s="430"/>
      <c r="G180" s="430"/>
      <c r="H180" s="430"/>
      <c r="I180" s="430"/>
      <c r="J180" s="430"/>
      <c r="K180" s="430"/>
      <c r="L180" s="430"/>
      <c r="M180" s="430"/>
      <c r="N180" s="430"/>
      <c r="O180" s="430"/>
      <c r="P180" s="430"/>
      <c r="Q180" s="430"/>
      <c r="R180" s="430"/>
      <c r="S180" s="430"/>
      <c r="T180" s="430"/>
      <c r="U180" s="430"/>
      <c r="V180" s="430"/>
      <c r="W180" s="430"/>
      <c r="X180" s="430"/>
      <c r="Y180" s="430"/>
      <c r="Z180" s="430"/>
      <c r="AA180" s="430"/>
      <c r="AB180" s="430"/>
      <c r="AC180" s="430"/>
      <c r="AD180" s="430"/>
      <c r="AE180" s="430"/>
      <c r="AF180" s="430"/>
      <c r="AG180" s="430"/>
      <c r="AH180" s="430"/>
      <c r="AI180" s="430"/>
      <c r="AJ180" s="430"/>
      <c r="AK180" s="430"/>
      <c r="AL180" s="430"/>
      <c r="AM180" s="368"/>
    </row>
    <row r="181" spans="1:39" ht="15" customHeight="1">
      <c r="A181" s="430"/>
      <c r="B181" s="430"/>
      <c r="C181" s="430"/>
      <c r="D181" s="430"/>
      <c r="E181" s="430"/>
      <c r="F181" s="430"/>
      <c r="G181" s="430"/>
      <c r="H181" s="430"/>
      <c r="I181" s="430"/>
      <c r="J181" s="430"/>
      <c r="K181" s="430"/>
      <c r="L181" s="430"/>
      <c r="M181" s="430"/>
      <c r="N181" s="430"/>
      <c r="O181" s="430"/>
      <c r="P181" s="430"/>
      <c r="Q181" s="430"/>
      <c r="R181" s="430"/>
      <c r="S181" s="430"/>
      <c r="T181" s="430"/>
      <c r="U181" s="430"/>
      <c r="V181" s="430"/>
      <c r="W181" s="430"/>
      <c r="X181" s="430"/>
      <c r="Y181" s="430"/>
      <c r="Z181" s="430"/>
      <c r="AA181" s="430"/>
      <c r="AB181" s="430"/>
      <c r="AC181" s="430"/>
      <c r="AD181" s="430"/>
      <c r="AE181" s="430"/>
      <c r="AF181" s="430"/>
      <c r="AG181" s="430"/>
      <c r="AH181" s="430"/>
      <c r="AI181" s="430"/>
      <c r="AJ181" s="430"/>
      <c r="AK181" s="430"/>
      <c r="AL181" s="430"/>
      <c r="AM181" s="368"/>
    </row>
    <row r="182" spans="1:39" ht="6" customHeight="1">
      <c r="A182" s="430"/>
      <c r="B182" s="430"/>
      <c r="C182" s="430"/>
      <c r="D182" s="430"/>
      <c r="E182" s="430"/>
      <c r="F182" s="430"/>
      <c r="G182" s="430"/>
      <c r="H182" s="430"/>
      <c r="I182" s="430"/>
      <c r="J182" s="430"/>
      <c r="K182" s="430"/>
      <c r="L182" s="430"/>
      <c r="M182" s="430"/>
      <c r="N182" s="430"/>
      <c r="O182" s="430"/>
      <c r="P182" s="430"/>
      <c r="Q182" s="430"/>
      <c r="R182" s="430"/>
      <c r="S182" s="430"/>
      <c r="T182" s="430"/>
      <c r="U182" s="430"/>
      <c r="V182" s="430"/>
      <c r="W182" s="430"/>
      <c r="X182" s="430"/>
      <c r="Y182" s="430"/>
      <c r="Z182" s="430"/>
      <c r="AA182" s="430"/>
      <c r="AB182" s="430"/>
      <c r="AC182" s="430"/>
      <c r="AD182" s="430"/>
      <c r="AE182" s="430"/>
      <c r="AF182" s="430"/>
      <c r="AG182" s="430"/>
      <c r="AH182" s="430"/>
      <c r="AI182" s="430"/>
      <c r="AJ182" s="430"/>
      <c r="AK182" s="430"/>
      <c r="AL182" s="430"/>
      <c r="AM182" s="368"/>
    </row>
    <row r="183" spans="1:39" ht="15" customHeight="1">
      <c r="A183" s="430" t="s">
        <v>2481</v>
      </c>
      <c r="B183" s="430"/>
      <c r="C183" s="430"/>
      <c r="D183" s="430"/>
      <c r="E183" s="430"/>
      <c r="F183" s="430"/>
      <c r="G183" s="430"/>
      <c r="H183" s="430"/>
      <c r="I183" s="430"/>
      <c r="J183" s="430"/>
      <c r="K183" s="430"/>
      <c r="L183" s="430"/>
      <c r="M183" s="430"/>
      <c r="N183" s="430"/>
      <c r="O183" s="430"/>
      <c r="P183" s="430"/>
      <c r="Q183" s="430"/>
      <c r="R183" s="430"/>
      <c r="S183" s="430"/>
      <c r="T183" s="430"/>
      <c r="U183" s="430"/>
      <c r="V183" s="430"/>
      <c r="W183" s="430"/>
      <c r="X183" s="430"/>
      <c r="Y183" s="430"/>
      <c r="Z183" s="430"/>
      <c r="AA183" s="430"/>
      <c r="AB183" s="430"/>
      <c r="AC183" s="430"/>
      <c r="AD183" s="430"/>
      <c r="AE183" s="430"/>
      <c r="AF183" s="430"/>
      <c r="AG183" s="430"/>
      <c r="AH183" s="430"/>
      <c r="AI183" s="430"/>
      <c r="AJ183" s="430"/>
      <c r="AK183" s="430"/>
      <c r="AL183" s="430"/>
      <c r="AM183" s="368"/>
    </row>
    <row r="184" spans="1:39" ht="15" customHeight="1">
      <c r="A184" s="430"/>
      <c r="B184" s="430"/>
      <c r="C184" s="430"/>
      <c r="D184" s="430"/>
      <c r="E184" s="430"/>
      <c r="F184" s="430"/>
      <c r="G184" s="430"/>
      <c r="H184" s="430"/>
      <c r="I184" s="430"/>
      <c r="J184" s="430"/>
      <c r="K184" s="430"/>
      <c r="L184" s="430"/>
      <c r="M184" s="430"/>
      <c r="N184" s="430"/>
      <c r="O184" s="430"/>
      <c r="P184" s="430"/>
      <c r="Q184" s="430"/>
      <c r="R184" s="430"/>
      <c r="S184" s="430"/>
      <c r="T184" s="430"/>
      <c r="U184" s="430"/>
      <c r="V184" s="430"/>
      <c r="W184" s="430"/>
      <c r="X184" s="430"/>
      <c r="Y184" s="430"/>
      <c r="Z184" s="430"/>
      <c r="AA184" s="430"/>
      <c r="AB184" s="430"/>
      <c r="AC184" s="430"/>
      <c r="AD184" s="430"/>
      <c r="AE184" s="430"/>
      <c r="AF184" s="430"/>
      <c r="AG184" s="430"/>
      <c r="AH184" s="430"/>
      <c r="AI184" s="430"/>
      <c r="AJ184" s="430"/>
      <c r="AK184" s="430"/>
      <c r="AL184" s="430"/>
      <c r="AM184" s="368"/>
    </row>
    <row r="185" spans="1:39" ht="15" customHeight="1">
      <c r="A185" s="430"/>
      <c r="B185" s="430"/>
      <c r="C185" s="430"/>
      <c r="D185" s="430"/>
      <c r="E185" s="430"/>
      <c r="F185" s="430"/>
      <c r="G185" s="430"/>
      <c r="H185" s="430"/>
      <c r="I185" s="430"/>
      <c r="J185" s="430"/>
      <c r="K185" s="430"/>
      <c r="L185" s="430"/>
      <c r="M185" s="430"/>
      <c r="N185" s="430"/>
      <c r="O185" s="430"/>
      <c r="P185" s="430"/>
      <c r="Q185" s="430"/>
      <c r="R185" s="430"/>
      <c r="S185" s="430"/>
      <c r="T185" s="430"/>
      <c r="U185" s="430"/>
      <c r="V185" s="430"/>
      <c r="W185" s="430"/>
      <c r="X185" s="430"/>
      <c r="Y185" s="430"/>
      <c r="Z185" s="430"/>
      <c r="AA185" s="430"/>
      <c r="AB185" s="430"/>
      <c r="AC185" s="430"/>
      <c r="AD185" s="430"/>
      <c r="AE185" s="430"/>
      <c r="AF185" s="430"/>
      <c r="AG185" s="430"/>
      <c r="AH185" s="430"/>
      <c r="AI185" s="430"/>
      <c r="AJ185" s="430"/>
      <c r="AK185" s="430"/>
      <c r="AL185" s="430"/>
      <c r="AM185" s="368"/>
    </row>
    <row r="186" spans="1:39" ht="15" customHeight="1">
      <c r="A186" s="430"/>
      <c r="B186" s="430"/>
      <c r="C186" s="430"/>
      <c r="D186" s="430"/>
      <c r="E186" s="430"/>
      <c r="F186" s="430"/>
      <c r="G186" s="430"/>
      <c r="H186" s="430"/>
      <c r="I186" s="430"/>
      <c r="J186" s="430"/>
      <c r="K186" s="430"/>
      <c r="L186" s="430"/>
      <c r="M186" s="430"/>
      <c r="N186" s="430"/>
      <c r="O186" s="430"/>
      <c r="P186" s="430"/>
      <c r="Q186" s="430"/>
      <c r="R186" s="430"/>
      <c r="S186" s="430"/>
      <c r="T186" s="430"/>
      <c r="U186" s="430"/>
      <c r="V186" s="430"/>
      <c r="W186" s="430"/>
      <c r="X186" s="430"/>
      <c r="Y186" s="430"/>
      <c r="Z186" s="430"/>
      <c r="AA186" s="430"/>
      <c r="AB186" s="430"/>
      <c r="AC186" s="430"/>
      <c r="AD186" s="430"/>
      <c r="AE186" s="430"/>
      <c r="AF186" s="430"/>
      <c r="AG186" s="430"/>
      <c r="AH186" s="430"/>
      <c r="AI186" s="430"/>
      <c r="AJ186" s="430"/>
      <c r="AK186" s="430"/>
      <c r="AL186" s="430"/>
      <c r="AM186" s="368"/>
    </row>
    <row r="187" spans="1:39" ht="18" customHeight="1">
      <c r="A187" s="430"/>
      <c r="B187" s="430"/>
      <c r="C187" s="430"/>
      <c r="D187" s="430"/>
      <c r="E187" s="430"/>
      <c r="F187" s="430"/>
      <c r="G187" s="430"/>
      <c r="H187" s="430"/>
      <c r="I187" s="430"/>
      <c r="J187" s="430"/>
      <c r="K187" s="430"/>
      <c r="L187" s="430"/>
      <c r="M187" s="430"/>
      <c r="N187" s="430"/>
      <c r="O187" s="430"/>
      <c r="P187" s="430"/>
      <c r="Q187" s="430"/>
      <c r="R187" s="430"/>
      <c r="S187" s="430"/>
      <c r="T187" s="430"/>
      <c r="U187" s="430"/>
      <c r="V187" s="430"/>
      <c r="W187" s="430"/>
      <c r="X187" s="430"/>
      <c r="Y187" s="430"/>
      <c r="Z187" s="430"/>
      <c r="AA187" s="430"/>
      <c r="AB187" s="430"/>
      <c r="AC187" s="430"/>
      <c r="AD187" s="430"/>
      <c r="AE187" s="430"/>
      <c r="AF187" s="430"/>
      <c r="AG187" s="430"/>
      <c r="AH187" s="430"/>
      <c r="AI187" s="430"/>
      <c r="AJ187" s="430"/>
      <c r="AK187" s="430"/>
      <c r="AL187" s="430"/>
      <c r="AM187" s="368"/>
    </row>
    <row r="188" spans="1:39" ht="15" customHeight="1">
      <c r="A188" s="430"/>
      <c r="B188" s="430"/>
      <c r="C188" s="430"/>
      <c r="D188" s="430"/>
      <c r="E188" s="430"/>
      <c r="F188" s="430"/>
      <c r="G188" s="430"/>
      <c r="H188" s="430"/>
      <c r="I188" s="430"/>
      <c r="J188" s="430"/>
      <c r="K188" s="430"/>
      <c r="L188" s="430"/>
      <c r="M188" s="430"/>
      <c r="N188" s="430"/>
      <c r="O188" s="430"/>
      <c r="P188" s="430"/>
      <c r="Q188" s="430"/>
      <c r="R188" s="430"/>
      <c r="S188" s="430"/>
      <c r="T188" s="430"/>
      <c r="U188" s="430"/>
      <c r="V188" s="430"/>
      <c r="W188" s="430"/>
      <c r="X188" s="430"/>
      <c r="Y188" s="430"/>
      <c r="Z188" s="430"/>
      <c r="AA188" s="430"/>
      <c r="AB188" s="430"/>
      <c r="AC188" s="430"/>
      <c r="AD188" s="430"/>
      <c r="AE188" s="430"/>
      <c r="AF188" s="430"/>
      <c r="AG188" s="430"/>
      <c r="AH188" s="430"/>
      <c r="AI188" s="430"/>
      <c r="AJ188" s="430"/>
      <c r="AK188" s="430"/>
      <c r="AL188" s="430"/>
      <c r="AM188" s="368"/>
    </row>
    <row r="189" spans="1:39" ht="15" customHeight="1">
      <c r="A189" s="430"/>
      <c r="B189" s="430"/>
      <c r="C189" s="430"/>
      <c r="D189" s="430"/>
      <c r="E189" s="430"/>
      <c r="F189" s="430"/>
      <c r="G189" s="430"/>
      <c r="H189" s="430"/>
      <c r="I189" s="430"/>
      <c r="J189" s="430"/>
      <c r="K189" s="430"/>
      <c r="L189" s="430"/>
      <c r="M189" s="430"/>
      <c r="N189" s="430"/>
      <c r="O189" s="430"/>
      <c r="P189" s="430"/>
      <c r="Q189" s="430"/>
      <c r="R189" s="430"/>
      <c r="S189" s="430"/>
      <c r="T189" s="430"/>
      <c r="U189" s="430"/>
      <c r="V189" s="430"/>
      <c r="W189" s="430"/>
      <c r="X189" s="430"/>
      <c r="Y189" s="430"/>
      <c r="Z189" s="430"/>
      <c r="AA189" s="430"/>
      <c r="AB189" s="430"/>
      <c r="AC189" s="430"/>
      <c r="AD189" s="430"/>
      <c r="AE189" s="430"/>
      <c r="AF189" s="430"/>
      <c r="AG189" s="430"/>
      <c r="AH189" s="430"/>
      <c r="AI189" s="430"/>
      <c r="AJ189" s="430"/>
      <c r="AK189" s="430"/>
      <c r="AL189" s="430"/>
      <c r="AM189" s="368"/>
    </row>
    <row r="190" spans="1:39" ht="15" customHeight="1">
      <c r="A190" s="430"/>
      <c r="B190" s="430"/>
      <c r="C190" s="430"/>
      <c r="D190" s="430"/>
      <c r="E190" s="430"/>
      <c r="F190" s="430"/>
      <c r="G190" s="430"/>
      <c r="H190" s="430"/>
      <c r="I190" s="430"/>
      <c r="J190" s="430"/>
      <c r="K190" s="430"/>
      <c r="L190" s="430"/>
      <c r="M190" s="430"/>
      <c r="N190" s="430"/>
      <c r="O190" s="430"/>
      <c r="P190" s="430"/>
      <c r="Q190" s="430"/>
      <c r="R190" s="430"/>
      <c r="S190" s="430"/>
      <c r="T190" s="430"/>
      <c r="U190" s="430"/>
      <c r="V190" s="430"/>
      <c r="W190" s="430"/>
      <c r="X190" s="430"/>
      <c r="Y190" s="430"/>
      <c r="Z190" s="430"/>
      <c r="AA190" s="430"/>
      <c r="AB190" s="430"/>
      <c r="AC190" s="430"/>
      <c r="AD190" s="430"/>
      <c r="AE190" s="430"/>
      <c r="AF190" s="430"/>
      <c r="AG190" s="430"/>
      <c r="AH190" s="430"/>
      <c r="AI190" s="430"/>
      <c r="AJ190" s="430"/>
      <c r="AK190" s="430"/>
      <c r="AL190" s="430"/>
      <c r="AM190" s="368"/>
    </row>
    <row r="191" spans="1:39" ht="15" customHeight="1">
      <c r="A191" s="430"/>
      <c r="B191" s="430"/>
      <c r="C191" s="430"/>
      <c r="D191" s="430"/>
      <c r="E191" s="430"/>
      <c r="F191" s="430"/>
      <c r="G191" s="430"/>
      <c r="H191" s="430"/>
      <c r="I191" s="430"/>
      <c r="J191" s="430"/>
      <c r="K191" s="430"/>
      <c r="L191" s="430"/>
      <c r="M191" s="430"/>
      <c r="N191" s="430"/>
      <c r="O191" s="430"/>
      <c r="P191" s="430"/>
      <c r="Q191" s="430"/>
      <c r="R191" s="430"/>
      <c r="S191" s="430"/>
      <c r="T191" s="430"/>
      <c r="U191" s="430"/>
      <c r="V191" s="430"/>
      <c r="W191" s="430"/>
      <c r="X191" s="430"/>
      <c r="Y191" s="430"/>
      <c r="Z191" s="430"/>
      <c r="AA191" s="430"/>
      <c r="AB191" s="430"/>
      <c r="AC191" s="430"/>
      <c r="AD191" s="430"/>
      <c r="AE191" s="430"/>
      <c r="AF191" s="430"/>
      <c r="AG191" s="430"/>
      <c r="AH191" s="430"/>
      <c r="AI191" s="430"/>
      <c r="AJ191" s="430"/>
      <c r="AK191" s="430"/>
      <c r="AL191" s="430"/>
      <c r="AM191" s="368"/>
    </row>
    <row r="192" spans="1:39" ht="15" customHeight="1">
      <c r="A192" s="430"/>
      <c r="B192" s="430"/>
      <c r="C192" s="430"/>
      <c r="D192" s="430"/>
      <c r="E192" s="430"/>
      <c r="F192" s="430"/>
      <c r="G192" s="430"/>
      <c r="H192" s="430"/>
      <c r="I192" s="430"/>
      <c r="J192" s="430"/>
      <c r="K192" s="430"/>
      <c r="L192" s="430"/>
      <c r="M192" s="430"/>
      <c r="N192" s="430"/>
      <c r="O192" s="430"/>
      <c r="P192" s="430"/>
      <c r="Q192" s="430"/>
      <c r="R192" s="430"/>
      <c r="S192" s="430"/>
      <c r="T192" s="430"/>
      <c r="U192" s="430"/>
      <c r="V192" s="430"/>
      <c r="W192" s="430"/>
      <c r="X192" s="430"/>
      <c r="Y192" s="430"/>
      <c r="Z192" s="430"/>
      <c r="AA192" s="430"/>
      <c r="AB192" s="430"/>
      <c r="AC192" s="430"/>
      <c r="AD192" s="430"/>
      <c r="AE192" s="430"/>
      <c r="AF192" s="430"/>
      <c r="AG192" s="430"/>
      <c r="AH192" s="430"/>
      <c r="AI192" s="430"/>
      <c r="AJ192" s="430"/>
      <c r="AK192" s="430"/>
      <c r="AL192" s="430"/>
      <c r="AM192" s="368"/>
    </row>
    <row r="193" spans="1:39" ht="15" customHeight="1">
      <c r="A193" s="430"/>
      <c r="B193" s="430"/>
      <c r="C193" s="430"/>
      <c r="D193" s="430"/>
      <c r="E193" s="430"/>
      <c r="F193" s="430"/>
      <c r="G193" s="430"/>
      <c r="H193" s="430"/>
      <c r="I193" s="430"/>
      <c r="J193" s="430"/>
      <c r="K193" s="430"/>
      <c r="L193" s="430"/>
      <c r="M193" s="430"/>
      <c r="N193" s="430"/>
      <c r="O193" s="430"/>
      <c r="P193" s="430"/>
      <c r="Q193" s="430"/>
      <c r="R193" s="430"/>
      <c r="S193" s="430"/>
      <c r="T193" s="430"/>
      <c r="U193" s="430"/>
      <c r="V193" s="430"/>
      <c r="W193" s="430"/>
      <c r="X193" s="430"/>
      <c r="Y193" s="430"/>
      <c r="Z193" s="430"/>
      <c r="AA193" s="430"/>
      <c r="AB193" s="430"/>
      <c r="AC193" s="430"/>
      <c r="AD193" s="430"/>
      <c r="AE193" s="430"/>
      <c r="AF193" s="430"/>
      <c r="AG193" s="430"/>
      <c r="AH193" s="430"/>
      <c r="AI193" s="430"/>
      <c r="AJ193" s="430"/>
      <c r="AK193" s="430"/>
      <c r="AL193" s="430"/>
      <c r="AM193" s="368"/>
    </row>
    <row r="194" spans="1:39" ht="15" customHeight="1">
      <c r="A194" s="430"/>
      <c r="B194" s="430"/>
      <c r="C194" s="430"/>
      <c r="D194" s="430"/>
      <c r="E194" s="430"/>
      <c r="F194" s="430"/>
      <c r="G194" s="430"/>
      <c r="H194" s="430"/>
      <c r="I194" s="430"/>
      <c r="J194" s="430"/>
      <c r="K194" s="430"/>
      <c r="L194" s="430"/>
      <c r="M194" s="430"/>
      <c r="N194" s="430"/>
      <c r="O194" s="430"/>
      <c r="P194" s="430"/>
      <c r="Q194" s="430"/>
      <c r="R194" s="430"/>
      <c r="S194" s="430"/>
      <c r="T194" s="430"/>
      <c r="U194" s="430"/>
      <c r="V194" s="430"/>
      <c r="W194" s="430"/>
      <c r="X194" s="430"/>
      <c r="Y194" s="430"/>
      <c r="Z194" s="430"/>
      <c r="AA194" s="430"/>
      <c r="AB194" s="430"/>
      <c r="AC194" s="430"/>
      <c r="AD194" s="430"/>
      <c r="AE194" s="430"/>
      <c r="AF194" s="430"/>
      <c r="AG194" s="430"/>
      <c r="AH194" s="430"/>
      <c r="AI194" s="430"/>
      <c r="AJ194" s="430"/>
      <c r="AK194" s="430"/>
      <c r="AL194" s="430"/>
      <c r="AM194" s="368"/>
    </row>
    <row r="195" spans="1:39" ht="15" customHeight="1">
      <c r="A195" s="430"/>
      <c r="B195" s="430"/>
      <c r="C195" s="430"/>
      <c r="D195" s="430"/>
      <c r="E195" s="430"/>
      <c r="F195" s="430"/>
      <c r="G195" s="430"/>
      <c r="H195" s="430"/>
      <c r="I195" s="430"/>
      <c r="J195" s="430"/>
      <c r="K195" s="430"/>
      <c r="L195" s="430"/>
      <c r="M195" s="430"/>
      <c r="N195" s="430"/>
      <c r="O195" s="430"/>
      <c r="P195" s="430"/>
      <c r="Q195" s="430"/>
      <c r="R195" s="430"/>
      <c r="S195" s="430"/>
      <c r="T195" s="430"/>
      <c r="U195" s="430"/>
      <c r="V195" s="430"/>
      <c r="W195" s="430"/>
      <c r="X195" s="430"/>
      <c r="Y195" s="430"/>
      <c r="Z195" s="430"/>
      <c r="AA195" s="430"/>
      <c r="AB195" s="430"/>
      <c r="AC195" s="430"/>
      <c r="AD195" s="430"/>
      <c r="AE195" s="430"/>
      <c r="AF195" s="430"/>
      <c r="AG195" s="430"/>
      <c r="AH195" s="430"/>
      <c r="AI195" s="430"/>
      <c r="AJ195" s="430"/>
      <c r="AK195" s="430"/>
      <c r="AL195" s="430"/>
      <c r="AM195" s="368"/>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367" t="s">
        <v>2484</v>
      </c>
      <c r="B1" s="367"/>
      <c r="C1" s="366"/>
      <c r="D1" s="524" t="s">
        <v>2483</v>
      </c>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c r="AI1" s="524"/>
      <c r="AJ1" s="366"/>
      <c r="AK1" s="366"/>
      <c r="AL1" s="280"/>
      <c r="AM1" s="4"/>
      <c r="BA1" s="367" t="s">
        <v>2485</v>
      </c>
      <c r="BB1" s="367"/>
      <c r="BC1" s="366"/>
      <c r="BD1" s="524" t="s">
        <v>2483</v>
      </c>
      <c r="BE1" s="524"/>
      <c r="BF1" s="524"/>
      <c r="BG1" s="524"/>
      <c r="BH1" s="524"/>
      <c r="BI1" s="524"/>
      <c r="BJ1" s="524"/>
      <c r="BK1" s="524"/>
      <c r="BL1" s="524"/>
      <c r="BM1" s="524"/>
      <c r="BN1" s="524"/>
      <c r="BO1" s="524"/>
      <c r="BP1" s="524"/>
      <c r="BQ1" s="524"/>
      <c r="BR1" s="524"/>
      <c r="BS1" s="524"/>
      <c r="BT1" s="524"/>
      <c r="BU1" s="524"/>
      <c r="BV1" s="524"/>
      <c r="BW1" s="524"/>
      <c r="BX1" s="524"/>
      <c r="BY1" s="524"/>
      <c r="BZ1" s="524"/>
      <c r="CA1" s="524"/>
      <c r="CB1" s="524"/>
      <c r="CC1" s="524"/>
      <c r="CD1" s="524"/>
      <c r="CE1" s="524"/>
      <c r="CF1" s="524"/>
      <c r="CG1" s="524"/>
      <c r="CH1" s="524"/>
      <c r="CI1" s="524"/>
      <c r="CJ1" s="366"/>
      <c r="CK1" s="339"/>
      <c r="CL1" s="339"/>
      <c r="CM1" s="4"/>
      <c r="DA1" s="367" t="s">
        <v>2486</v>
      </c>
      <c r="DB1" s="367"/>
      <c r="DC1" s="366"/>
      <c r="DD1" s="524" t="s">
        <v>2483</v>
      </c>
      <c r="DE1" s="524"/>
      <c r="DF1" s="524"/>
      <c r="DG1" s="524"/>
      <c r="DH1" s="524"/>
      <c r="DI1" s="524"/>
      <c r="DJ1" s="524"/>
      <c r="DK1" s="524"/>
      <c r="DL1" s="524"/>
      <c r="DM1" s="524"/>
      <c r="DN1" s="524"/>
      <c r="DO1" s="524"/>
      <c r="DP1" s="524"/>
      <c r="DQ1" s="524"/>
      <c r="DR1" s="524"/>
      <c r="DS1" s="524"/>
      <c r="DT1" s="524"/>
      <c r="DU1" s="524"/>
      <c r="DV1" s="524"/>
      <c r="DW1" s="524"/>
      <c r="DX1" s="524"/>
      <c r="DY1" s="524"/>
      <c r="DZ1" s="524"/>
      <c r="EA1" s="524"/>
      <c r="EB1" s="524"/>
      <c r="EC1" s="524"/>
      <c r="ED1" s="524"/>
      <c r="EE1" s="524"/>
      <c r="EF1" s="524"/>
      <c r="EG1" s="524"/>
      <c r="EH1" s="524"/>
      <c r="EI1" s="524"/>
      <c r="EJ1" s="366"/>
      <c r="EK1" s="339"/>
      <c r="EL1" s="339"/>
      <c r="EM1" s="4"/>
      <c r="FA1" s="367" t="s">
        <v>2487</v>
      </c>
      <c r="FB1" s="367"/>
      <c r="FC1" s="366"/>
      <c r="FD1" s="524" t="s">
        <v>2483</v>
      </c>
      <c r="FE1" s="524"/>
      <c r="FF1" s="524"/>
      <c r="FG1" s="524"/>
      <c r="FH1" s="524"/>
      <c r="FI1" s="524"/>
      <c r="FJ1" s="524"/>
      <c r="FK1" s="524"/>
      <c r="FL1" s="524"/>
      <c r="FM1" s="524"/>
      <c r="FN1" s="524"/>
      <c r="FO1" s="524"/>
      <c r="FP1" s="524"/>
      <c r="FQ1" s="524"/>
      <c r="FR1" s="524"/>
      <c r="FS1" s="524"/>
      <c r="FT1" s="524"/>
      <c r="FU1" s="524"/>
      <c r="FV1" s="524"/>
      <c r="FW1" s="524"/>
      <c r="FX1" s="524"/>
      <c r="FY1" s="524"/>
      <c r="FZ1" s="524"/>
      <c r="GA1" s="524"/>
      <c r="GB1" s="524"/>
      <c r="GC1" s="524"/>
      <c r="GD1" s="524"/>
      <c r="GE1" s="524"/>
      <c r="GF1" s="524"/>
      <c r="GG1" s="524"/>
      <c r="GH1" s="524"/>
      <c r="GI1" s="524"/>
      <c r="GJ1" s="366"/>
      <c r="GK1" s="357"/>
      <c r="GL1" s="357"/>
      <c r="GM1" s="4"/>
    </row>
    <row r="2" spans="1:200" ht="3.95"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73"/>
      <c r="AL2" s="273"/>
      <c r="AM2" s="4"/>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333"/>
      <c r="CL2" s="333"/>
      <c r="CM2" s="4"/>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333"/>
      <c r="EL2" s="333"/>
      <c r="EM2" s="4"/>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351"/>
      <c r="GL2" s="351"/>
      <c r="GM2" s="4"/>
    </row>
    <row r="3" spans="1:200" ht="3.95" customHeight="1">
      <c r="A3" s="212"/>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2"/>
      <c r="AM3" s="4"/>
      <c r="BA3" s="212"/>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2"/>
      <c r="CM3" s="4"/>
      <c r="DA3" s="212"/>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2"/>
      <c r="EM3" s="4"/>
      <c r="FA3" s="212"/>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2"/>
      <c r="GM3" s="4"/>
    </row>
    <row r="4" spans="1:200" ht="17.45" customHeight="1">
      <c r="A4" s="210" t="s">
        <v>41</v>
      </c>
      <c r="B4" s="205"/>
      <c r="C4" s="205"/>
      <c r="D4" s="205"/>
      <c r="E4" s="205"/>
      <c r="F4" s="205"/>
      <c r="G4" s="185"/>
      <c r="H4" s="185"/>
      <c r="I4" s="305"/>
      <c r="J4" s="190"/>
      <c r="K4" s="270" t="s">
        <v>42</v>
      </c>
      <c r="L4" s="270"/>
      <c r="M4" s="270"/>
      <c r="N4" s="270"/>
      <c r="O4" s="191"/>
      <c r="P4" s="270" t="s">
        <v>43</v>
      </c>
      <c r="Q4" s="270"/>
      <c r="R4" s="270"/>
      <c r="S4" s="270"/>
      <c r="T4" s="191"/>
      <c r="U4" s="270" t="s">
        <v>44</v>
      </c>
      <c r="V4" s="270"/>
      <c r="W4" s="270"/>
      <c r="X4" s="270"/>
      <c r="Y4" s="191"/>
      <c r="Z4" s="270" t="s">
        <v>45</v>
      </c>
      <c r="AA4" s="270"/>
      <c r="AB4" s="270"/>
      <c r="AC4" s="270"/>
      <c r="AD4" s="182"/>
      <c r="AE4" s="185"/>
      <c r="AF4" s="185"/>
      <c r="AG4" s="303"/>
      <c r="AH4" s="303"/>
      <c r="AI4" s="303"/>
      <c r="AJ4" s="303"/>
      <c r="AK4" s="303"/>
      <c r="AL4" s="305"/>
      <c r="AM4" s="4" t="str">
        <f>IF(COUNTIF(AN4:AQ4,TRUE)&gt;1,"複数選択",IF(COUNTIF(AN4:AQ4,TRUE)=0,"未入力",""))</f>
        <v>未入力</v>
      </c>
      <c r="AN4" s="6" t="b">
        <v>0</v>
      </c>
      <c r="AO4" s="6" t="b">
        <v>0</v>
      </c>
      <c r="AP4" s="6" t="b">
        <v>0</v>
      </c>
      <c r="AQ4" s="6" t="b">
        <v>0</v>
      </c>
      <c r="AS4" s="263">
        <f>COUNTIF(AN4:AQ4, TRUE)</f>
        <v>0</v>
      </c>
      <c r="AT4" s="262" t="str">
        <f>IF(AS4&gt;=2, "選択は1つまでです。",IF(COUNTIF(AN4:AQ4,TRUE)=0,"未入力です。",""))</f>
        <v>未入力です。</v>
      </c>
      <c r="AU4" s="262"/>
      <c r="AV4" s="262"/>
      <c r="AW4" s="262"/>
      <c r="AX4" s="262"/>
      <c r="AY4" s="262"/>
      <c r="BA4" s="210" t="s">
        <v>41</v>
      </c>
      <c r="BB4" s="205"/>
      <c r="BC4" s="205"/>
      <c r="BD4" s="205"/>
      <c r="BE4" s="205"/>
      <c r="BF4" s="205"/>
      <c r="BG4" s="185"/>
      <c r="BH4" s="185"/>
      <c r="BI4" s="305"/>
      <c r="BJ4" s="190"/>
      <c r="BK4" s="332" t="s">
        <v>42</v>
      </c>
      <c r="BL4" s="332"/>
      <c r="BM4" s="332"/>
      <c r="BN4" s="332"/>
      <c r="BO4" s="191"/>
      <c r="BP4" s="332" t="s">
        <v>43</v>
      </c>
      <c r="BQ4" s="332"/>
      <c r="BR4" s="332"/>
      <c r="BS4" s="332"/>
      <c r="BT4" s="191"/>
      <c r="BU4" s="332" t="s">
        <v>44</v>
      </c>
      <c r="BV4" s="332"/>
      <c r="BW4" s="332"/>
      <c r="BX4" s="332"/>
      <c r="BY4" s="191"/>
      <c r="BZ4" s="332" t="s">
        <v>45</v>
      </c>
      <c r="CA4" s="332"/>
      <c r="CB4" s="332"/>
      <c r="CC4" s="332"/>
      <c r="CD4" s="182"/>
      <c r="CE4" s="185"/>
      <c r="CF4" s="185"/>
      <c r="CG4" s="303"/>
      <c r="CH4" s="303"/>
      <c r="CI4" s="303"/>
      <c r="CJ4" s="303"/>
      <c r="CK4" s="303"/>
      <c r="CL4" s="305"/>
      <c r="CM4" s="4" t="str">
        <f>IF(COUNTIF(CN4:CQ4,TRUE)&gt;1,"複数選択",IF(COUNTIF(CN4:CQ4,TRUE)=0,"未入力",""))</f>
        <v>未入力</v>
      </c>
      <c r="CN4" s="6" t="b">
        <v>0</v>
      </c>
      <c r="CO4" s="6" t="b">
        <v>0</v>
      </c>
      <c r="CP4" s="6" t="b">
        <v>0</v>
      </c>
      <c r="CQ4" s="6" t="b">
        <v>0</v>
      </c>
      <c r="CS4" s="263">
        <f>COUNTIF(CN4:CQ4, TRUE)</f>
        <v>0</v>
      </c>
      <c r="CT4" s="262" t="str">
        <f>IF(CS4&gt;=2, "選択は1つまでです。",IF(COUNTIF(CN4:CQ4,TRUE)=0,"未入力です。",""))</f>
        <v>未入力です。</v>
      </c>
      <c r="CU4" s="262"/>
      <c r="CV4" s="262"/>
      <c r="CW4" s="262"/>
      <c r="CX4" s="262"/>
      <c r="CY4" s="262"/>
      <c r="DA4" s="210" t="s">
        <v>41</v>
      </c>
      <c r="DB4" s="205"/>
      <c r="DC4" s="205"/>
      <c r="DD4" s="205"/>
      <c r="DE4" s="205"/>
      <c r="DF4" s="205"/>
      <c r="DG4" s="185"/>
      <c r="DH4" s="185"/>
      <c r="DI4" s="305"/>
      <c r="DJ4" s="190"/>
      <c r="DK4" s="332" t="s">
        <v>42</v>
      </c>
      <c r="DL4" s="332"/>
      <c r="DM4" s="332"/>
      <c r="DN4" s="332"/>
      <c r="DO4" s="191"/>
      <c r="DP4" s="332" t="s">
        <v>43</v>
      </c>
      <c r="DQ4" s="332"/>
      <c r="DR4" s="332"/>
      <c r="DS4" s="332"/>
      <c r="DT4" s="191"/>
      <c r="DU4" s="332" t="s">
        <v>44</v>
      </c>
      <c r="DV4" s="332"/>
      <c r="DW4" s="332"/>
      <c r="DX4" s="332"/>
      <c r="DY4" s="191"/>
      <c r="DZ4" s="332" t="s">
        <v>45</v>
      </c>
      <c r="EA4" s="332"/>
      <c r="EB4" s="332"/>
      <c r="EC4" s="332"/>
      <c r="ED4" s="182"/>
      <c r="EE4" s="185"/>
      <c r="EF4" s="185"/>
      <c r="EG4" s="303"/>
      <c r="EH4" s="303"/>
      <c r="EI4" s="303"/>
      <c r="EJ4" s="303"/>
      <c r="EK4" s="303"/>
      <c r="EL4" s="305"/>
      <c r="EM4" s="4" t="str">
        <f>IF(COUNTIF(EN4:EQ4,TRUE)&gt;1,"複数選択",IF(COUNTIF(EN4:EQ4,TRUE)=0,"未入力",""))</f>
        <v>未入力</v>
      </c>
      <c r="EN4" s="6" t="b">
        <v>0</v>
      </c>
      <c r="EO4" s="6" t="b">
        <v>0</v>
      </c>
      <c r="EP4" s="6" t="b">
        <v>0</v>
      </c>
      <c r="EQ4" s="6" t="b">
        <v>0</v>
      </c>
      <c r="ES4" s="263">
        <f>COUNTIF(EN4:EQ4, TRUE)</f>
        <v>0</v>
      </c>
      <c r="ET4" s="262" t="str">
        <f>IF(ES4&gt;=2, "選択は1つまでです。",IF(COUNTIF(EN4:EQ4,TRUE)=0,"未入力です。",""))</f>
        <v>未入力です。</v>
      </c>
      <c r="FA4" s="210" t="s">
        <v>41</v>
      </c>
      <c r="FB4" s="205"/>
      <c r="FC4" s="205"/>
      <c r="FD4" s="205"/>
      <c r="FE4" s="205"/>
      <c r="FF4" s="205"/>
      <c r="FG4" s="185"/>
      <c r="FH4" s="185"/>
      <c r="FI4" s="305"/>
      <c r="FJ4" s="190"/>
      <c r="FK4" s="350" t="s">
        <v>42</v>
      </c>
      <c r="FL4" s="350"/>
      <c r="FM4" s="350"/>
      <c r="FN4" s="350"/>
      <c r="FO4" s="191"/>
      <c r="FP4" s="350" t="s">
        <v>43</v>
      </c>
      <c r="FQ4" s="350"/>
      <c r="FR4" s="350"/>
      <c r="FS4" s="350"/>
      <c r="FT4" s="191"/>
      <c r="FU4" s="350" t="s">
        <v>44</v>
      </c>
      <c r="FV4" s="350"/>
      <c r="FW4" s="350"/>
      <c r="FX4" s="350"/>
      <c r="FY4" s="191"/>
      <c r="FZ4" s="350" t="s">
        <v>45</v>
      </c>
      <c r="GA4" s="350"/>
      <c r="GB4" s="350"/>
      <c r="GC4" s="350"/>
      <c r="GD4" s="182"/>
      <c r="GE4" s="185"/>
      <c r="GF4" s="185"/>
      <c r="GG4" s="303"/>
      <c r="GH4" s="303"/>
      <c r="GI4" s="303"/>
      <c r="GJ4" s="303"/>
      <c r="GK4" s="303"/>
      <c r="GL4" s="305"/>
      <c r="GM4" s="4" t="str">
        <f>IF(COUNTIF(GN4:GQ4,TRUE)&gt;1,"複数選択",IF(COUNTIF(GN4:GQ4,TRUE)=0,"未入力",""))</f>
        <v>未入力</v>
      </c>
      <c r="GN4" s="6" t="b">
        <v>0</v>
      </c>
      <c r="GO4" s="6" t="b">
        <v>0</v>
      </c>
      <c r="GP4" s="6" t="b">
        <v>0</v>
      </c>
      <c r="GQ4" s="6" t="b">
        <v>0</v>
      </c>
    </row>
    <row r="5" spans="1:200" ht="3.95" customHeight="1">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63"/>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63"/>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63"/>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 customHeight="1">
      <c r="A6" s="197"/>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8"/>
      <c r="AM6" s="4"/>
      <c r="AS6" s="263"/>
      <c r="BA6" s="197"/>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8"/>
      <c r="CM6" s="4"/>
      <c r="CS6" s="263"/>
      <c r="DA6" s="197"/>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8"/>
      <c r="EM6" s="4"/>
      <c r="ES6" s="263"/>
      <c r="FA6" s="197"/>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8"/>
      <c r="GM6" s="4"/>
    </row>
    <row r="7" spans="1:200" ht="23.1" customHeight="1">
      <c r="A7" s="483" t="s">
        <v>2271</v>
      </c>
      <c r="B7" s="484"/>
      <c r="C7" s="484"/>
      <c r="D7" s="484"/>
      <c r="E7" s="484"/>
      <c r="F7" s="484"/>
      <c r="G7" s="484"/>
      <c r="H7" s="484"/>
      <c r="I7" s="562"/>
      <c r="J7" s="479"/>
      <c r="K7" s="457"/>
      <c r="L7" s="457"/>
      <c r="M7" s="457"/>
      <c r="N7" s="457"/>
      <c r="O7" s="457"/>
      <c r="P7" s="457"/>
      <c r="Q7" s="457"/>
      <c r="R7" s="480"/>
      <c r="S7" s="181" t="s">
        <v>2331</v>
      </c>
      <c r="T7" s="181"/>
      <c r="U7" s="181"/>
      <c r="V7" s="181"/>
      <c r="W7" s="181"/>
      <c r="X7" s="181"/>
      <c r="Y7" s="181"/>
      <c r="Z7" s="181"/>
      <c r="AA7" s="181"/>
      <c r="AB7" s="181"/>
      <c r="AC7" s="181"/>
      <c r="AD7" s="181"/>
      <c r="AE7" s="181"/>
      <c r="AF7" s="181"/>
      <c r="AG7" s="181"/>
      <c r="AH7" s="181"/>
      <c r="AI7" s="181"/>
      <c r="AJ7" s="181"/>
      <c r="AK7" s="181"/>
      <c r="AL7" s="198"/>
      <c r="AM7" s="6" t="str">
        <f>IF(COUNTA(J7)=0,"未入力","")</f>
        <v>未入力</v>
      </c>
      <c r="AN7" s="8"/>
      <c r="AO7" s="8"/>
      <c r="AP7" s="8"/>
      <c r="AQ7" s="8"/>
      <c r="AR7" s="8"/>
      <c r="AS7" s="263"/>
      <c r="AT7" s="6" t="str">
        <f>IF(COUNTA(J7)=0,"未入力です。","")</f>
        <v>未入力です。</v>
      </c>
      <c r="BA7" s="483" t="s">
        <v>2271</v>
      </c>
      <c r="BB7" s="484"/>
      <c r="BC7" s="484"/>
      <c r="BD7" s="484"/>
      <c r="BE7" s="484"/>
      <c r="BF7" s="484"/>
      <c r="BG7" s="484"/>
      <c r="BH7" s="484"/>
      <c r="BI7" s="562"/>
      <c r="BJ7" s="479"/>
      <c r="BK7" s="457"/>
      <c r="BL7" s="457"/>
      <c r="BM7" s="457"/>
      <c r="BN7" s="457"/>
      <c r="BO7" s="457"/>
      <c r="BP7" s="457"/>
      <c r="BQ7" s="457"/>
      <c r="BR7" s="480"/>
      <c r="BS7" s="181" t="s">
        <v>2331</v>
      </c>
      <c r="BT7" s="181"/>
      <c r="BU7" s="181"/>
      <c r="BV7" s="181"/>
      <c r="BW7" s="181"/>
      <c r="BX7" s="181"/>
      <c r="BY7" s="181"/>
      <c r="BZ7" s="181"/>
      <c r="CA7" s="181"/>
      <c r="CB7" s="181"/>
      <c r="CC7" s="181"/>
      <c r="CD7" s="181"/>
      <c r="CE7" s="181"/>
      <c r="CF7" s="181"/>
      <c r="CG7" s="181"/>
      <c r="CH7" s="181"/>
      <c r="CI7" s="181"/>
      <c r="CJ7" s="181"/>
      <c r="CK7" s="181"/>
      <c r="CL7" s="198"/>
      <c r="CM7" s="6" t="str">
        <f>IF(COUNTA(BJ7)=0,"未入力","")</f>
        <v>未入力</v>
      </c>
      <c r="CN7" s="8"/>
      <c r="CO7" s="8"/>
      <c r="CP7" s="8"/>
      <c r="CQ7" s="8"/>
      <c r="CR7" s="8"/>
      <c r="CS7" s="263"/>
      <c r="CT7" s="6" t="str">
        <f>IF(COUNTA(BJ7)=0,"未入力です。","")</f>
        <v>未入力です。</v>
      </c>
      <c r="DA7" s="483" t="s">
        <v>2271</v>
      </c>
      <c r="DB7" s="484"/>
      <c r="DC7" s="484"/>
      <c r="DD7" s="484"/>
      <c r="DE7" s="484"/>
      <c r="DF7" s="484"/>
      <c r="DG7" s="484"/>
      <c r="DH7" s="484"/>
      <c r="DI7" s="562"/>
      <c r="DJ7" s="479"/>
      <c r="DK7" s="457"/>
      <c r="DL7" s="457"/>
      <c r="DM7" s="457"/>
      <c r="DN7" s="457"/>
      <c r="DO7" s="457"/>
      <c r="DP7" s="457"/>
      <c r="DQ7" s="457"/>
      <c r="DR7" s="480"/>
      <c r="DS7" s="181" t="s">
        <v>2331</v>
      </c>
      <c r="DT7" s="181"/>
      <c r="DU7" s="181"/>
      <c r="DV7" s="181"/>
      <c r="DW7" s="181"/>
      <c r="DX7" s="181"/>
      <c r="DY7" s="181"/>
      <c r="DZ7" s="181"/>
      <c r="EA7" s="181"/>
      <c r="EB7" s="181"/>
      <c r="EC7" s="181"/>
      <c r="ED7" s="181"/>
      <c r="EE7" s="181"/>
      <c r="EF7" s="181"/>
      <c r="EG7" s="181"/>
      <c r="EH7" s="181"/>
      <c r="EI7" s="181"/>
      <c r="EJ7" s="181"/>
      <c r="EK7" s="181"/>
      <c r="EL7" s="198"/>
      <c r="EM7" s="6" t="str">
        <f>IF(COUNTA(DJ7)=0,"未入力","")</f>
        <v>未入力</v>
      </c>
      <c r="EN7" s="8"/>
      <c r="EO7" s="8"/>
      <c r="EP7" s="8"/>
      <c r="EQ7" s="8"/>
      <c r="ER7" s="8"/>
      <c r="ES7" s="263"/>
      <c r="ET7" s="6" t="str">
        <f>IF(COUNTA(DJ7)=0,"未入力です。","")</f>
        <v>未入力です。</v>
      </c>
      <c r="FA7" s="483" t="s">
        <v>2271</v>
      </c>
      <c r="FB7" s="484"/>
      <c r="FC7" s="484"/>
      <c r="FD7" s="484"/>
      <c r="FE7" s="484"/>
      <c r="FF7" s="484"/>
      <c r="FG7" s="484"/>
      <c r="FH7" s="484"/>
      <c r="FI7" s="562"/>
      <c r="FJ7" s="479"/>
      <c r="FK7" s="457"/>
      <c r="FL7" s="457"/>
      <c r="FM7" s="457"/>
      <c r="FN7" s="457"/>
      <c r="FO7" s="457"/>
      <c r="FP7" s="457"/>
      <c r="FQ7" s="457"/>
      <c r="FR7" s="480"/>
      <c r="FS7" s="181" t="s">
        <v>2331</v>
      </c>
      <c r="FT7" s="181"/>
      <c r="FU7" s="181"/>
      <c r="FV7" s="181"/>
      <c r="FW7" s="181"/>
      <c r="FX7" s="181"/>
      <c r="FY7" s="181"/>
      <c r="FZ7" s="181"/>
      <c r="GA7" s="181"/>
      <c r="GB7" s="181"/>
      <c r="GC7" s="181"/>
      <c r="GD7" s="181"/>
      <c r="GE7" s="181"/>
      <c r="GF7" s="181"/>
      <c r="GG7" s="181"/>
      <c r="GH7" s="181"/>
      <c r="GI7" s="181"/>
      <c r="GJ7" s="181"/>
      <c r="GK7" s="181"/>
      <c r="GL7" s="198"/>
      <c r="GM7" s="6" t="str">
        <f>IF(COUNTA(FJ7)=0,"未入力","")</f>
        <v>未入力</v>
      </c>
      <c r="GN7" s="8"/>
      <c r="GO7" s="8"/>
      <c r="GP7" s="8"/>
      <c r="GQ7" s="8"/>
      <c r="GR7" s="8"/>
    </row>
    <row r="8" spans="1:200" ht="5.0999999999999996" customHeight="1">
      <c r="A8" s="19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8"/>
      <c r="AM8" s="4"/>
      <c r="AS8" s="263"/>
      <c r="BA8" s="197"/>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8"/>
      <c r="CM8" s="4"/>
      <c r="CS8" s="263"/>
      <c r="DA8" s="197"/>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8"/>
      <c r="EM8" s="4"/>
      <c r="ES8" s="263"/>
      <c r="FA8" s="197"/>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8"/>
      <c r="GM8" s="4"/>
    </row>
    <row r="9" spans="1:200" ht="18" customHeight="1">
      <c r="A9" s="534" t="s">
        <v>2301</v>
      </c>
      <c r="B9" s="535"/>
      <c r="C9" s="535"/>
      <c r="D9" s="535"/>
      <c r="E9" s="535"/>
      <c r="F9" s="535"/>
      <c r="G9" s="535"/>
      <c r="H9" s="535"/>
      <c r="I9" s="535"/>
      <c r="J9" s="535"/>
      <c r="K9" s="535"/>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8"/>
      <c r="AM9" s="4"/>
      <c r="AS9" s="263"/>
      <c r="BA9" s="534" t="s">
        <v>2301</v>
      </c>
      <c r="BB9" s="535"/>
      <c r="BC9" s="535"/>
      <c r="BD9" s="535"/>
      <c r="BE9" s="535"/>
      <c r="BF9" s="535"/>
      <c r="BG9" s="535"/>
      <c r="BH9" s="535"/>
      <c r="BI9" s="535"/>
      <c r="BJ9" s="535"/>
      <c r="BK9" s="535"/>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8"/>
      <c r="CM9" s="4"/>
      <c r="CS9" s="263"/>
      <c r="DA9" s="534" t="s">
        <v>2301</v>
      </c>
      <c r="DB9" s="535"/>
      <c r="DC9" s="535"/>
      <c r="DD9" s="535"/>
      <c r="DE9" s="535"/>
      <c r="DF9" s="535"/>
      <c r="DG9" s="535"/>
      <c r="DH9" s="535"/>
      <c r="DI9" s="535"/>
      <c r="DJ9" s="535"/>
      <c r="DK9" s="535"/>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8"/>
      <c r="EM9" s="4"/>
      <c r="ES9" s="263"/>
      <c r="FA9" s="534" t="s">
        <v>2301</v>
      </c>
      <c r="FB9" s="535"/>
      <c r="FC9" s="535"/>
      <c r="FD9" s="535"/>
      <c r="FE9" s="535"/>
      <c r="FF9" s="535"/>
      <c r="FG9" s="535"/>
      <c r="FH9" s="535"/>
      <c r="FI9" s="535"/>
      <c r="FJ9" s="535"/>
      <c r="FK9" s="535"/>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8"/>
      <c r="GM9" s="4"/>
    </row>
    <row r="10" spans="1:200" ht="23.1" customHeight="1">
      <c r="A10" s="197"/>
      <c r="B10" s="502" t="s">
        <v>2269</v>
      </c>
      <c r="C10" s="503"/>
      <c r="D10" s="503"/>
      <c r="E10" s="503"/>
      <c r="F10" s="503"/>
      <c r="G10" s="503"/>
      <c r="H10" s="503"/>
      <c r="I10" s="503"/>
      <c r="J10" s="536"/>
      <c r="K10" s="529"/>
      <c r="L10" s="529"/>
      <c r="M10" s="529"/>
      <c r="N10" s="529"/>
      <c r="O10" s="529"/>
      <c r="P10" s="529"/>
      <c r="Q10" s="529"/>
      <c r="R10" s="533"/>
      <c r="S10" s="528"/>
      <c r="T10" s="529"/>
      <c r="U10" s="529"/>
      <c r="V10" s="529"/>
      <c r="W10" s="529"/>
      <c r="X10" s="529"/>
      <c r="Y10" s="529"/>
      <c r="Z10" s="529"/>
      <c r="AA10" s="533"/>
      <c r="AB10" s="528"/>
      <c r="AC10" s="529"/>
      <c r="AD10" s="529"/>
      <c r="AE10" s="529"/>
      <c r="AF10" s="529"/>
      <c r="AG10" s="529"/>
      <c r="AH10" s="529"/>
      <c r="AI10" s="529"/>
      <c r="AJ10" s="530"/>
      <c r="AK10" s="235"/>
      <c r="AL10" s="227"/>
      <c r="AM10" s="4" t="str">
        <f>IF(COUNTA(J10,S10,AB10)=0,"未入力","")</f>
        <v>未入力</v>
      </c>
      <c r="AN10" s="6" t="str">
        <f>IF(T10&lt;&gt;"","1"&amp;TEXT(T10,"00"),
IF(T11&lt;&gt;"","2"&amp;TEXT(T11,"00"),
IF(T12&lt;&gt;"","3"&amp;TEXT(T12,"00"),"")))</f>
        <v/>
      </c>
      <c r="AS10" s="263"/>
      <c r="AT10" s="262" t="str">
        <f>IF(COUNTA(J10,S10,AB10)=0,"未入力です。","")</f>
        <v>未入力です。</v>
      </c>
      <c r="AU10" s="262"/>
      <c r="AV10" s="262"/>
      <c r="AW10" s="262"/>
      <c r="AX10" s="262"/>
      <c r="AY10" s="262"/>
      <c r="BA10" s="197"/>
      <c r="BB10" s="502" t="s">
        <v>2269</v>
      </c>
      <c r="BC10" s="503"/>
      <c r="BD10" s="503"/>
      <c r="BE10" s="503"/>
      <c r="BF10" s="503"/>
      <c r="BG10" s="503"/>
      <c r="BH10" s="503"/>
      <c r="BI10" s="503"/>
      <c r="BJ10" s="536"/>
      <c r="BK10" s="529"/>
      <c r="BL10" s="529"/>
      <c r="BM10" s="529"/>
      <c r="BN10" s="529"/>
      <c r="BO10" s="529"/>
      <c r="BP10" s="529"/>
      <c r="BQ10" s="529"/>
      <c r="BR10" s="533"/>
      <c r="BS10" s="528"/>
      <c r="BT10" s="529"/>
      <c r="BU10" s="529"/>
      <c r="BV10" s="529"/>
      <c r="BW10" s="529"/>
      <c r="BX10" s="529"/>
      <c r="BY10" s="529"/>
      <c r="BZ10" s="529"/>
      <c r="CA10" s="533"/>
      <c r="CB10" s="528"/>
      <c r="CC10" s="529"/>
      <c r="CD10" s="529"/>
      <c r="CE10" s="529"/>
      <c r="CF10" s="529"/>
      <c r="CG10" s="529"/>
      <c r="CH10" s="529"/>
      <c r="CI10" s="529"/>
      <c r="CJ10" s="530"/>
      <c r="CK10" s="329"/>
      <c r="CL10" s="330"/>
      <c r="CM10" s="4" t="str">
        <f>IF(COUNTA(BJ10,BS10,CB10)=0,"未入力","")</f>
        <v>未入力</v>
      </c>
      <c r="CN10" s="6" t="str">
        <f>IF(BT10&lt;&gt;"","1"&amp;TEXT(BT10,"00"),
IF(BT11&lt;&gt;"","2"&amp;TEXT(BT11,"00"),
IF(BT12&lt;&gt;"","3"&amp;TEXT(BT12,"00"),"")))</f>
        <v/>
      </c>
      <c r="CS10" s="263"/>
      <c r="CT10" s="262" t="str">
        <f>IF(COUNTA(BJ10,BS10,CB10)=0,"未入力です。","")</f>
        <v>未入力です。</v>
      </c>
      <c r="CU10" s="262"/>
      <c r="CV10" s="262"/>
      <c r="CW10" s="262"/>
      <c r="CX10" s="262"/>
      <c r="CY10" s="262"/>
      <c r="DA10" s="197"/>
      <c r="DB10" s="502" t="s">
        <v>2269</v>
      </c>
      <c r="DC10" s="503"/>
      <c r="DD10" s="503"/>
      <c r="DE10" s="503"/>
      <c r="DF10" s="503"/>
      <c r="DG10" s="503"/>
      <c r="DH10" s="503"/>
      <c r="DI10" s="503"/>
      <c r="DJ10" s="536"/>
      <c r="DK10" s="529"/>
      <c r="DL10" s="529"/>
      <c r="DM10" s="529"/>
      <c r="DN10" s="529"/>
      <c r="DO10" s="529"/>
      <c r="DP10" s="529"/>
      <c r="DQ10" s="529"/>
      <c r="DR10" s="533"/>
      <c r="DS10" s="528"/>
      <c r="DT10" s="529"/>
      <c r="DU10" s="529"/>
      <c r="DV10" s="529"/>
      <c r="DW10" s="529"/>
      <c r="DX10" s="529"/>
      <c r="DY10" s="529"/>
      <c r="DZ10" s="529"/>
      <c r="EA10" s="533"/>
      <c r="EB10" s="528"/>
      <c r="EC10" s="529"/>
      <c r="ED10" s="529"/>
      <c r="EE10" s="529"/>
      <c r="EF10" s="529"/>
      <c r="EG10" s="529"/>
      <c r="EH10" s="529"/>
      <c r="EI10" s="529"/>
      <c r="EJ10" s="530"/>
      <c r="EK10" s="329"/>
      <c r="EL10" s="330"/>
      <c r="EM10" s="4" t="str">
        <f>IF(COUNTA(DJ10,DS10,EB10)=0,"未入力","")</f>
        <v>未入力</v>
      </c>
      <c r="EN10" s="6" t="str">
        <f>IF(DT10&lt;&gt;"","1"&amp;TEXT(DT10,"00"),
IF(DT11&lt;&gt;"","2"&amp;TEXT(DT11,"00"),
IF(DT12&lt;&gt;"","3"&amp;TEXT(DT12,"00"),"")))</f>
        <v/>
      </c>
      <c r="ES10" s="263"/>
      <c r="ET10" s="262" t="str">
        <f>IF(COUNTA(DJ10,DS10,EB10)=0,"未入力です。","")</f>
        <v>未入力です。</v>
      </c>
      <c r="FA10" s="197"/>
      <c r="FB10" s="502" t="s">
        <v>2269</v>
      </c>
      <c r="FC10" s="503"/>
      <c r="FD10" s="503"/>
      <c r="FE10" s="503"/>
      <c r="FF10" s="503"/>
      <c r="FG10" s="503"/>
      <c r="FH10" s="503"/>
      <c r="FI10" s="503"/>
      <c r="FJ10" s="536"/>
      <c r="FK10" s="529"/>
      <c r="FL10" s="529"/>
      <c r="FM10" s="529"/>
      <c r="FN10" s="529"/>
      <c r="FO10" s="529"/>
      <c r="FP10" s="529"/>
      <c r="FQ10" s="529"/>
      <c r="FR10" s="533"/>
      <c r="FS10" s="528"/>
      <c r="FT10" s="529"/>
      <c r="FU10" s="529"/>
      <c r="FV10" s="529"/>
      <c r="FW10" s="529"/>
      <c r="FX10" s="529"/>
      <c r="FY10" s="529"/>
      <c r="FZ10" s="529"/>
      <c r="GA10" s="533"/>
      <c r="GB10" s="528"/>
      <c r="GC10" s="529"/>
      <c r="GD10" s="529"/>
      <c r="GE10" s="529"/>
      <c r="GF10" s="529"/>
      <c r="GG10" s="529"/>
      <c r="GH10" s="529"/>
      <c r="GI10" s="529"/>
      <c r="GJ10" s="530"/>
      <c r="GK10" s="347"/>
      <c r="GL10" s="348"/>
      <c r="GM10" s="4" t="str">
        <f>IF(COUNTA(FJ10,FS10,GB10)=0,"未入力","")</f>
        <v>未入力</v>
      </c>
      <c r="GN10" s="6" t="str">
        <f>IF(FT10&lt;&gt;"","1"&amp;TEXT(FT10,"00"),
IF(FT11&lt;&gt;"","2"&amp;TEXT(FT11,"00"),
IF(FT12&lt;&gt;"","3"&amp;TEXT(FT12,"00"),"")))</f>
        <v/>
      </c>
    </row>
    <row r="11" spans="1:200" ht="39" customHeight="1">
      <c r="A11" s="197"/>
      <c r="B11" s="479" t="s">
        <v>2270</v>
      </c>
      <c r="C11" s="457"/>
      <c r="D11" s="457"/>
      <c r="E11" s="457"/>
      <c r="F11" s="457"/>
      <c r="G11" s="457"/>
      <c r="H11" s="457"/>
      <c r="I11" s="457"/>
      <c r="J11" s="536"/>
      <c r="K11" s="529"/>
      <c r="L11" s="529"/>
      <c r="M11" s="529"/>
      <c r="N11" s="529"/>
      <c r="O11" s="529"/>
      <c r="P11" s="529"/>
      <c r="Q11" s="529"/>
      <c r="R11" s="533"/>
      <c r="S11" s="528"/>
      <c r="T11" s="529"/>
      <c r="U11" s="529"/>
      <c r="V11" s="529"/>
      <c r="W11" s="529"/>
      <c r="X11" s="529"/>
      <c r="Y11" s="529"/>
      <c r="Z11" s="529"/>
      <c r="AA11" s="533"/>
      <c r="AB11" s="528"/>
      <c r="AC11" s="529"/>
      <c r="AD11" s="529"/>
      <c r="AE11" s="529"/>
      <c r="AF11" s="529"/>
      <c r="AG11" s="529"/>
      <c r="AH11" s="529"/>
      <c r="AI11" s="529"/>
      <c r="AJ11" s="530"/>
      <c r="AK11" s="235"/>
      <c r="AL11" s="227"/>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63"/>
      <c r="AT11" s="262" t="str">
        <f>IF(OR(AND(J$10&lt;&gt;"",COUNTA(J11)=0),
AND(S$10&lt;&gt;"",COUNTA(S11)=0),
AND(AB$10&lt;&gt;"",COUNTA(AB11)=0)),"未入力があります。",
IF(OR(AND(J$10="",COUNTA(J11)=1),AND(S$10="",COUNTA(S11)=1),
AND(AB$10="",COUNTA(AB11)=1)),"棟番号を入力してください。","")
)</f>
        <v/>
      </c>
      <c r="AU11" s="262"/>
      <c r="AV11" s="262"/>
      <c r="AW11" s="262"/>
      <c r="AX11" s="262"/>
      <c r="AY11" s="262"/>
      <c r="BA11" s="197"/>
      <c r="BB11" s="479" t="s">
        <v>2270</v>
      </c>
      <c r="BC11" s="457"/>
      <c r="BD11" s="457"/>
      <c r="BE11" s="457"/>
      <c r="BF11" s="457"/>
      <c r="BG11" s="457"/>
      <c r="BH11" s="457"/>
      <c r="BI11" s="457"/>
      <c r="BJ11" s="536"/>
      <c r="BK11" s="529"/>
      <c r="BL11" s="529"/>
      <c r="BM11" s="529"/>
      <c r="BN11" s="529"/>
      <c r="BO11" s="529"/>
      <c r="BP11" s="529"/>
      <c r="BQ11" s="529"/>
      <c r="BR11" s="533"/>
      <c r="BS11" s="528"/>
      <c r="BT11" s="529"/>
      <c r="BU11" s="529"/>
      <c r="BV11" s="529"/>
      <c r="BW11" s="529"/>
      <c r="BX11" s="529"/>
      <c r="BY11" s="529"/>
      <c r="BZ11" s="529"/>
      <c r="CA11" s="533"/>
      <c r="CB11" s="528"/>
      <c r="CC11" s="529"/>
      <c r="CD11" s="529"/>
      <c r="CE11" s="529"/>
      <c r="CF11" s="529"/>
      <c r="CG11" s="529"/>
      <c r="CH11" s="529"/>
      <c r="CI11" s="529"/>
      <c r="CJ11" s="530"/>
      <c r="CK11" s="329"/>
      <c r="CL11" s="330"/>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63"/>
      <c r="CT11" s="262" t="str">
        <f>IF(OR(AND(BJ$10&lt;&gt;"",COUNTA(BJ11)=0),
AND(BS$10&lt;&gt;"",COUNTA(BS11)=0),
AND(CB$10&lt;&gt;"",COUNTA(CB11)=0)),"未入力があります。",
IF(OR(AND(BJ$10="",COUNTA(BJ11)=1),AND(BS$10="",COUNTA(BS11)=1),
AND(CB$10="",COUNTA(CB11)=1)),"棟番号を入力してください。","")
)</f>
        <v/>
      </c>
      <c r="CU11" s="262"/>
      <c r="CV11" s="262"/>
      <c r="CW11" s="262"/>
      <c r="CX11" s="262"/>
      <c r="CY11" s="262"/>
      <c r="DA11" s="197"/>
      <c r="DB11" s="479" t="s">
        <v>2270</v>
      </c>
      <c r="DC11" s="457"/>
      <c r="DD11" s="457"/>
      <c r="DE11" s="457"/>
      <c r="DF11" s="457"/>
      <c r="DG11" s="457"/>
      <c r="DH11" s="457"/>
      <c r="DI11" s="457"/>
      <c r="DJ11" s="536"/>
      <c r="DK11" s="529"/>
      <c r="DL11" s="529"/>
      <c r="DM11" s="529"/>
      <c r="DN11" s="529"/>
      <c r="DO11" s="529"/>
      <c r="DP11" s="529"/>
      <c r="DQ11" s="529"/>
      <c r="DR11" s="533"/>
      <c r="DS11" s="528"/>
      <c r="DT11" s="529"/>
      <c r="DU11" s="529"/>
      <c r="DV11" s="529"/>
      <c r="DW11" s="529"/>
      <c r="DX11" s="529"/>
      <c r="DY11" s="529"/>
      <c r="DZ11" s="529"/>
      <c r="EA11" s="533"/>
      <c r="EB11" s="528"/>
      <c r="EC11" s="529"/>
      <c r="ED11" s="529"/>
      <c r="EE11" s="529"/>
      <c r="EF11" s="529"/>
      <c r="EG11" s="529"/>
      <c r="EH11" s="529"/>
      <c r="EI11" s="529"/>
      <c r="EJ11" s="530"/>
      <c r="EK11" s="329"/>
      <c r="EL11" s="330"/>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63"/>
      <c r="ET11" s="262" t="str">
        <f>IF(OR(AND(DJ$10&lt;&gt;"",COUNTA(DJ11)=0),
AND(DS$10&lt;&gt;"",COUNTA(DS11)=0),
AND(EB$10&lt;&gt;"",COUNTA(EB11)=0)),"未入力があります。",
IF(OR(AND(DJ$10="",COUNTA(DJ11)=1),AND(DS$10="",COUNTA(DS11)=1),
AND(EB$10="",COUNTA(EB11)=1)),"棟番号を入力してください。","")
)</f>
        <v/>
      </c>
      <c r="FA11" s="197"/>
      <c r="FB11" s="479" t="s">
        <v>2270</v>
      </c>
      <c r="FC11" s="457"/>
      <c r="FD11" s="457"/>
      <c r="FE11" s="457"/>
      <c r="FF11" s="457"/>
      <c r="FG11" s="457"/>
      <c r="FH11" s="457"/>
      <c r="FI11" s="457"/>
      <c r="FJ11" s="536"/>
      <c r="FK11" s="529"/>
      <c r="FL11" s="529"/>
      <c r="FM11" s="529"/>
      <c r="FN11" s="529"/>
      <c r="FO11" s="529"/>
      <c r="FP11" s="529"/>
      <c r="FQ11" s="529"/>
      <c r="FR11" s="533"/>
      <c r="FS11" s="528"/>
      <c r="FT11" s="529"/>
      <c r="FU11" s="529"/>
      <c r="FV11" s="529"/>
      <c r="FW11" s="529"/>
      <c r="FX11" s="529"/>
      <c r="FY11" s="529"/>
      <c r="FZ11" s="529"/>
      <c r="GA11" s="533"/>
      <c r="GB11" s="528"/>
      <c r="GC11" s="529"/>
      <c r="GD11" s="529"/>
      <c r="GE11" s="529"/>
      <c r="GF11" s="529"/>
      <c r="GG11" s="529"/>
      <c r="GH11" s="529"/>
      <c r="GI11" s="529"/>
      <c r="GJ11" s="530"/>
      <c r="GK11" s="347"/>
      <c r="GL11" s="34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97"/>
      <c r="B12" s="443" t="s">
        <v>2453</v>
      </c>
      <c r="C12" s="500"/>
      <c r="D12" s="500"/>
      <c r="E12" s="500"/>
      <c r="F12" s="500"/>
      <c r="G12" s="500"/>
      <c r="H12" s="500"/>
      <c r="I12" s="500"/>
      <c r="J12" s="536"/>
      <c r="K12" s="529"/>
      <c r="L12" s="529"/>
      <c r="M12" s="529"/>
      <c r="N12" s="529"/>
      <c r="O12" s="529"/>
      <c r="P12" s="529"/>
      <c r="Q12" s="529"/>
      <c r="R12" s="533"/>
      <c r="S12" s="528"/>
      <c r="T12" s="529"/>
      <c r="U12" s="529"/>
      <c r="V12" s="529"/>
      <c r="W12" s="529"/>
      <c r="X12" s="529"/>
      <c r="Y12" s="529"/>
      <c r="Z12" s="529"/>
      <c r="AA12" s="533"/>
      <c r="AB12" s="528"/>
      <c r="AC12" s="529"/>
      <c r="AD12" s="529"/>
      <c r="AE12" s="529"/>
      <c r="AF12" s="529"/>
      <c r="AG12" s="529"/>
      <c r="AH12" s="529"/>
      <c r="AI12" s="529"/>
      <c r="AJ12" s="530"/>
      <c r="AK12" s="235"/>
      <c r="AL12" s="227"/>
      <c r="AM12" s="4"/>
      <c r="AS12" s="263"/>
      <c r="AT12" s="262" t="str">
        <f>IF(OR(AND(J$10&lt;&gt;"",COUNTA(J12)=0),
AND(S$10&lt;&gt;"",COUNTA(S12)=0),
AND(AB$10&lt;&gt;"",COUNTA(AB12)=0)),"未入力があります。",
IF(OR(AND(J$10="",COUNTA(J12)=1),AND(S$10="",COUNTA(S12)=1),
AND(AB$10="",COUNTA(AB12)=1)),"棟番号を入力してください。","")
)</f>
        <v/>
      </c>
      <c r="AU12" s="262"/>
      <c r="AV12" s="262"/>
      <c r="AW12" s="262"/>
      <c r="AX12" s="262"/>
      <c r="AY12" s="262"/>
      <c r="BA12" s="197"/>
      <c r="BB12" s="443" t="s">
        <v>2453</v>
      </c>
      <c r="BC12" s="500"/>
      <c r="BD12" s="500"/>
      <c r="BE12" s="500"/>
      <c r="BF12" s="500"/>
      <c r="BG12" s="500"/>
      <c r="BH12" s="500"/>
      <c r="BI12" s="500"/>
      <c r="BJ12" s="536"/>
      <c r="BK12" s="529"/>
      <c r="BL12" s="529"/>
      <c r="BM12" s="529"/>
      <c r="BN12" s="529"/>
      <c r="BO12" s="529"/>
      <c r="BP12" s="529"/>
      <c r="BQ12" s="529"/>
      <c r="BR12" s="533"/>
      <c r="BS12" s="528"/>
      <c r="BT12" s="529"/>
      <c r="BU12" s="529"/>
      <c r="BV12" s="529"/>
      <c r="BW12" s="529"/>
      <c r="BX12" s="529"/>
      <c r="BY12" s="529"/>
      <c r="BZ12" s="529"/>
      <c r="CA12" s="533"/>
      <c r="CB12" s="528"/>
      <c r="CC12" s="529"/>
      <c r="CD12" s="529"/>
      <c r="CE12" s="529"/>
      <c r="CF12" s="529"/>
      <c r="CG12" s="529"/>
      <c r="CH12" s="529"/>
      <c r="CI12" s="529"/>
      <c r="CJ12" s="530"/>
      <c r="CK12" s="329"/>
      <c r="CL12" s="330"/>
      <c r="CM12" s="4"/>
      <c r="CS12" s="263"/>
      <c r="CT12" s="262" t="str">
        <f>IF(OR(AND(BJ$10&lt;&gt;"",COUNTA(BJ12)=0),
AND(BS$10&lt;&gt;"",COUNTA(BS12)=0),
AND(CB$10&lt;&gt;"",COUNTA(CB12)=0)),"未入力があります。",
IF(OR(AND(BJ$10="",COUNTA(BJ12)=1),AND(BS$10="",COUNTA(BS12)=1),
AND(CB$10="",COUNTA(CB12)=1)),"棟番号を入力してください。","")
)</f>
        <v/>
      </c>
      <c r="CU12" s="262"/>
      <c r="CV12" s="262"/>
      <c r="CW12" s="262"/>
      <c r="CX12" s="262"/>
      <c r="CY12" s="262"/>
      <c r="DA12" s="197"/>
      <c r="DB12" s="443" t="s">
        <v>2453</v>
      </c>
      <c r="DC12" s="500"/>
      <c r="DD12" s="500"/>
      <c r="DE12" s="500"/>
      <c r="DF12" s="500"/>
      <c r="DG12" s="500"/>
      <c r="DH12" s="500"/>
      <c r="DI12" s="500"/>
      <c r="DJ12" s="536"/>
      <c r="DK12" s="529"/>
      <c r="DL12" s="529"/>
      <c r="DM12" s="529"/>
      <c r="DN12" s="529"/>
      <c r="DO12" s="529"/>
      <c r="DP12" s="529"/>
      <c r="DQ12" s="529"/>
      <c r="DR12" s="533"/>
      <c r="DS12" s="528"/>
      <c r="DT12" s="529"/>
      <c r="DU12" s="529"/>
      <c r="DV12" s="529"/>
      <c r="DW12" s="529"/>
      <c r="DX12" s="529"/>
      <c r="DY12" s="529"/>
      <c r="DZ12" s="529"/>
      <c r="EA12" s="533"/>
      <c r="EB12" s="528"/>
      <c r="EC12" s="529"/>
      <c r="ED12" s="529"/>
      <c r="EE12" s="529"/>
      <c r="EF12" s="529"/>
      <c r="EG12" s="529"/>
      <c r="EH12" s="529"/>
      <c r="EI12" s="529"/>
      <c r="EJ12" s="530"/>
      <c r="EK12" s="329"/>
      <c r="EL12" s="330"/>
      <c r="EM12" s="4"/>
      <c r="ES12" s="263"/>
      <c r="ET12" s="262" t="str">
        <f>IF(OR(AND(DJ$10&lt;&gt;"",COUNTA(DJ12)=0),
AND(DS$10&lt;&gt;"",COUNTA(DS12)=0),
AND(EB$10&lt;&gt;"",COUNTA(EB12)=0)),"未入力があります。",
IF(OR(AND(DJ$10="",COUNTA(DJ12)=1),AND(DS$10="",COUNTA(DS12)=1),
AND(EB$10="",COUNTA(EB12)=1)),"棟番号を入力してください。","")
)</f>
        <v/>
      </c>
      <c r="FA12" s="197"/>
      <c r="FB12" s="443" t="s">
        <v>2453</v>
      </c>
      <c r="FC12" s="500"/>
      <c r="FD12" s="500"/>
      <c r="FE12" s="500"/>
      <c r="FF12" s="500"/>
      <c r="FG12" s="500"/>
      <c r="FH12" s="500"/>
      <c r="FI12" s="500"/>
      <c r="FJ12" s="536"/>
      <c r="FK12" s="529"/>
      <c r="FL12" s="529"/>
      <c r="FM12" s="529"/>
      <c r="FN12" s="529"/>
      <c r="FO12" s="529"/>
      <c r="FP12" s="529"/>
      <c r="FQ12" s="529"/>
      <c r="FR12" s="533"/>
      <c r="FS12" s="528"/>
      <c r="FT12" s="529"/>
      <c r="FU12" s="529"/>
      <c r="FV12" s="529"/>
      <c r="FW12" s="529"/>
      <c r="FX12" s="529"/>
      <c r="FY12" s="529"/>
      <c r="FZ12" s="529"/>
      <c r="GA12" s="533"/>
      <c r="GB12" s="528"/>
      <c r="GC12" s="529"/>
      <c r="GD12" s="529"/>
      <c r="GE12" s="529"/>
      <c r="GF12" s="529"/>
      <c r="GG12" s="529"/>
      <c r="GH12" s="529"/>
      <c r="GI12" s="529"/>
      <c r="GJ12" s="530"/>
      <c r="GK12" s="347"/>
      <c r="GL12" s="348"/>
      <c r="GM12" s="4"/>
    </row>
    <row r="13" spans="1:200" ht="17.100000000000001" customHeight="1">
      <c r="A13" s="197"/>
      <c r="B13" s="576"/>
      <c r="C13" s="499"/>
      <c r="D13" s="499"/>
      <c r="E13" s="499"/>
      <c r="F13" s="499"/>
      <c r="G13" s="499"/>
      <c r="H13" s="499"/>
      <c r="I13" s="499"/>
      <c r="J13" s="536" t="s">
        <v>2452</v>
      </c>
      <c r="K13" s="529"/>
      <c r="L13" s="529"/>
      <c r="M13" s="529"/>
      <c r="N13" s="529"/>
      <c r="O13" s="529"/>
      <c r="P13" s="529"/>
      <c r="Q13" s="529"/>
      <c r="R13" s="533"/>
      <c r="S13" s="528" t="s">
        <v>2452</v>
      </c>
      <c r="T13" s="529"/>
      <c r="U13" s="529"/>
      <c r="V13" s="529"/>
      <c r="W13" s="529"/>
      <c r="X13" s="529"/>
      <c r="Y13" s="529"/>
      <c r="Z13" s="529"/>
      <c r="AA13" s="533"/>
      <c r="AB13" s="528" t="s">
        <v>2452</v>
      </c>
      <c r="AC13" s="529"/>
      <c r="AD13" s="529"/>
      <c r="AE13" s="529"/>
      <c r="AF13" s="529"/>
      <c r="AG13" s="529"/>
      <c r="AH13" s="529"/>
      <c r="AI13" s="529"/>
      <c r="AJ13" s="530"/>
      <c r="AK13" s="236"/>
      <c r="AL13" s="227"/>
      <c r="AM13" s="4"/>
      <c r="AN13" s="6" t="b">
        <v>0</v>
      </c>
      <c r="AO13" s="6" t="b">
        <v>0</v>
      </c>
      <c r="AP13" s="6" t="b">
        <v>0</v>
      </c>
      <c r="AS13" s="263"/>
      <c r="BA13" s="197"/>
      <c r="BB13" s="576"/>
      <c r="BC13" s="499"/>
      <c r="BD13" s="499"/>
      <c r="BE13" s="499"/>
      <c r="BF13" s="499"/>
      <c r="BG13" s="499"/>
      <c r="BH13" s="499"/>
      <c r="BI13" s="499"/>
      <c r="BJ13" s="536" t="s">
        <v>2452</v>
      </c>
      <c r="BK13" s="529"/>
      <c r="BL13" s="529"/>
      <c r="BM13" s="529"/>
      <c r="BN13" s="529"/>
      <c r="BO13" s="529"/>
      <c r="BP13" s="529"/>
      <c r="BQ13" s="529"/>
      <c r="BR13" s="533"/>
      <c r="BS13" s="528" t="s">
        <v>2452</v>
      </c>
      <c r="BT13" s="529"/>
      <c r="BU13" s="529"/>
      <c r="BV13" s="529"/>
      <c r="BW13" s="529"/>
      <c r="BX13" s="529"/>
      <c r="BY13" s="529"/>
      <c r="BZ13" s="529"/>
      <c r="CA13" s="533"/>
      <c r="CB13" s="528" t="s">
        <v>2452</v>
      </c>
      <c r="CC13" s="529"/>
      <c r="CD13" s="529"/>
      <c r="CE13" s="529"/>
      <c r="CF13" s="529"/>
      <c r="CG13" s="529"/>
      <c r="CH13" s="529"/>
      <c r="CI13" s="529"/>
      <c r="CJ13" s="530"/>
      <c r="CK13" s="236"/>
      <c r="CL13" s="330"/>
      <c r="CM13" s="4"/>
      <c r="CN13" s="6" t="b">
        <v>0</v>
      </c>
      <c r="CO13" s="6" t="b">
        <v>0</v>
      </c>
      <c r="CP13" s="6" t="b">
        <v>0</v>
      </c>
      <c r="CS13" s="263"/>
      <c r="DA13" s="197"/>
      <c r="DB13" s="576"/>
      <c r="DC13" s="499"/>
      <c r="DD13" s="499"/>
      <c r="DE13" s="499"/>
      <c r="DF13" s="499"/>
      <c r="DG13" s="499"/>
      <c r="DH13" s="499"/>
      <c r="DI13" s="499"/>
      <c r="DJ13" s="536" t="s">
        <v>2452</v>
      </c>
      <c r="DK13" s="529"/>
      <c r="DL13" s="529"/>
      <c r="DM13" s="529"/>
      <c r="DN13" s="529"/>
      <c r="DO13" s="529"/>
      <c r="DP13" s="529"/>
      <c r="DQ13" s="529"/>
      <c r="DR13" s="533"/>
      <c r="DS13" s="528" t="s">
        <v>2452</v>
      </c>
      <c r="DT13" s="529"/>
      <c r="DU13" s="529"/>
      <c r="DV13" s="529"/>
      <c r="DW13" s="529"/>
      <c r="DX13" s="529"/>
      <c r="DY13" s="529"/>
      <c r="DZ13" s="529"/>
      <c r="EA13" s="533"/>
      <c r="EB13" s="528" t="s">
        <v>2452</v>
      </c>
      <c r="EC13" s="529"/>
      <c r="ED13" s="529"/>
      <c r="EE13" s="529"/>
      <c r="EF13" s="529"/>
      <c r="EG13" s="529"/>
      <c r="EH13" s="529"/>
      <c r="EI13" s="529"/>
      <c r="EJ13" s="530"/>
      <c r="EK13" s="236"/>
      <c r="EL13" s="330"/>
      <c r="EM13" s="4"/>
      <c r="EN13" s="6" t="b">
        <v>0</v>
      </c>
      <c r="EO13" s="6" t="b">
        <v>0</v>
      </c>
      <c r="EP13" s="6" t="b">
        <v>0</v>
      </c>
      <c r="ES13" s="263"/>
      <c r="FA13" s="197"/>
      <c r="FB13" s="576"/>
      <c r="FC13" s="499"/>
      <c r="FD13" s="499"/>
      <c r="FE13" s="499"/>
      <c r="FF13" s="499"/>
      <c r="FG13" s="499"/>
      <c r="FH13" s="499"/>
      <c r="FI13" s="499"/>
      <c r="FJ13" s="536" t="s">
        <v>2452</v>
      </c>
      <c r="FK13" s="529"/>
      <c r="FL13" s="529"/>
      <c r="FM13" s="529"/>
      <c r="FN13" s="529"/>
      <c r="FO13" s="529"/>
      <c r="FP13" s="529"/>
      <c r="FQ13" s="529"/>
      <c r="FR13" s="533"/>
      <c r="FS13" s="528" t="s">
        <v>2452</v>
      </c>
      <c r="FT13" s="529"/>
      <c r="FU13" s="529"/>
      <c r="FV13" s="529"/>
      <c r="FW13" s="529"/>
      <c r="FX13" s="529"/>
      <c r="FY13" s="529"/>
      <c r="FZ13" s="529"/>
      <c r="GA13" s="533"/>
      <c r="GB13" s="528" t="s">
        <v>2452</v>
      </c>
      <c r="GC13" s="529"/>
      <c r="GD13" s="529"/>
      <c r="GE13" s="529"/>
      <c r="GF13" s="529"/>
      <c r="GG13" s="529"/>
      <c r="GH13" s="529"/>
      <c r="GI13" s="529"/>
      <c r="GJ13" s="530"/>
      <c r="GK13" s="236"/>
      <c r="GL13" s="348"/>
      <c r="GM13" s="4"/>
      <c r="GN13" s="6" t="b">
        <v>0</v>
      </c>
      <c r="GO13" s="6" t="b">
        <v>0</v>
      </c>
      <c r="GP13" s="6" t="b">
        <v>0</v>
      </c>
    </row>
    <row r="14" spans="1:200" ht="20.100000000000001" customHeight="1">
      <c r="A14" s="197"/>
      <c r="B14" s="585" t="s">
        <v>2454</v>
      </c>
      <c r="C14" s="507"/>
      <c r="D14" s="507"/>
      <c r="E14" s="507"/>
      <c r="F14" s="507"/>
      <c r="G14" s="507"/>
      <c r="H14" s="507"/>
      <c r="I14" s="507"/>
      <c r="J14" s="577"/>
      <c r="K14" s="516"/>
      <c r="L14" s="516"/>
      <c r="M14" s="516"/>
      <c r="N14" s="516"/>
      <c r="O14" s="516"/>
      <c r="P14" s="516"/>
      <c r="Q14" s="516"/>
      <c r="R14" s="578"/>
      <c r="S14" s="581"/>
      <c r="T14" s="516"/>
      <c r="U14" s="516"/>
      <c r="V14" s="516"/>
      <c r="W14" s="516"/>
      <c r="X14" s="516"/>
      <c r="Y14" s="516"/>
      <c r="Z14" s="516"/>
      <c r="AA14" s="578"/>
      <c r="AB14" s="581"/>
      <c r="AC14" s="516"/>
      <c r="AD14" s="516"/>
      <c r="AE14" s="516"/>
      <c r="AF14" s="516"/>
      <c r="AG14" s="516"/>
      <c r="AH14" s="516"/>
      <c r="AI14" s="516"/>
      <c r="AJ14" s="583"/>
      <c r="AK14" s="284"/>
      <c r="AL14" s="206"/>
      <c r="AM14" s="4"/>
      <c r="AS14" s="263"/>
      <c r="AT14" s="262" t="str">
        <f>IF(OR(AND(J$10&lt;&gt;"",COUNTA(J14)=0),
AND(S$10&lt;&gt;"",COUNTA(S14)=0),
AND(AB$10&lt;&gt;"",COUNTA(AB14)=0)),"未入力があります。",
IF(OR(AND(J$10="",COUNTA(J14)=1),AND(S$10="",COUNTA(S14)=1),
AND(AB$10="",COUNTA(AB14)=1)),"棟番号を入力してください。","")
)</f>
        <v/>
      </c>
      <c r="AU14" s="262"/>
      <c r="AV14" s="262"/>
      <c r="AW14" s="262"/>
      <c r="AX14" s="262"/>
      <c r="AY14" s="262"/>
      <c r="BA14" s="197"/>
      <c r="BB14" s="585" t="s">
        <v>2454</v>
      </c>
      <c r="BC14" s="507"/>
      <c r="BD14" s="507"/>
      <c r="BE14" s="507"/>
      <c r="BF14" s="507"/>
      <c r="BG14" s="507"/>
      <c r="BH14" s="507"/>
      <c r="BI14" s="507"/>
      <c r="BJ14" s="577"/>
      <c r="BK14" s="516"/>
      <c r="BL14" s="516"/>
      <c r="BM14" s="516"/>
      <c r="BN14" s="516"/>
      <c r="BO14" s="516"/>
      <c r="BP14" s="516"/>
      <c r="BQ14" s="516"/>
      <c r="BR14" s="578"/>
      <c r="BS14" s="581"/>
      <c r="BT14" s="516"/>
      <c r="BU14" s="516"/>
      <c r="BV14" s="516"/>
      <c r="BW14" s="516"/>
      <c r="BX14" s="516"/>
      <c r="BY14" s="516"/>
      <c r="BZ14" s="516"/>
      <c r="CA14" s="578"/>
      <c r="CB14" s="581"/>
      <c r="CC14" s="516"/>
      <c r="CD14" s="516"/>
      <c r="CE14" s="516"/>
      <c r="CF14" s="516"/>
      <c r="CG14" s="516"/>
      <c r="CH14" s="516"/>
      <c r="CI14" s="516"/>
      <c r="CJ14" s="583"/>
      <c r="CK14" s="342"/>
      <c r="CL14" s="206"/>
      <c r="CM14" s="4"/>
      <c r="CS14" s="263"/>
      <c r="CT14" s="262" t="str">
        <f>IF(OR(AND(BJ$10&lt;&gt;"",COUNTA(BJ14)=0),
AND(BS$10&lt;&gt;"",COUNTA(BS14)=0),
AND(CB$10&lt;&gt;"",COUNTA(CB14)=0)),"未入力があります。",
IF(OR(AND(BJ$10="",COUNTA(BJ14)=1),AND(BS$10="",COUNTA(BS14)=1),
AND(CB$10="",COUNTA(CB14)=1)),"棟番号を入力してください。","")
)</f>
        <v/>
      </c>
      <c r="CU14" s="262"/>
      <c r="CV14" s="262"/>
      <c r="CW14" s="262"/>
      <c r="CX14" s="262"/>
      <c r="CY14" s="262"/>
      <c r="DA14" s="197"/>
      <c r="DB14" s="585" t="s">
        <v>2454</v>
      </c>
      <c r="DC14" s="507"/>
      <c r="DD14" s="507"/>
      <c r="DE14" s="507"/>
      <c r="DF14" s="507"/>
      <c r="DG14" s="507"/>
      <c r="DH14" s="507"/>
      <c r="DI14" s="507"/>
      <c r="DJ14" s="577"/>
      <c r="DK14" s="516"/>
      <c r="DL14" s="516"/>
      <c r="DM14" s="516"/>
      <c r="DN14" s="516"/>
      <c r="DO14" s="516"/>
      <c r="DP14" s="516"/>
      <c r="DQ14" s="516"/>
      <c r="DR14" s="578"/>
      <c r="DS14" s="581"/>
      <c r="DT14" s="516"/>
      <c r="DU14" s="516"/>
      <c r="DV14" s="516"/>
      <c r="DW14" s="516"/>
      <c r="DX14" s="516"/>
      <c r="DY14" s="516"/>
      <c r="DZ14" s="516"/>
      <c r="EA14" s="578"/>
      <c r="EB14" s="581"/>
      <c r="EC14" s="516"/>
      <c r="ED14" s="516"/>
      <c r="EE14" s="516"/>
      <c r="EF14" s="516"/>
      <c r="EG14" s="516"/>
      <c r="EH14" s="516"/>
      <c r="EI14" s="516"/>
      <c r="EJ14" s="583"/>
      <c r="EK14" s="342"/>
      <c r="EL14" s="206"/>
      <c r="EM14" s="4"/>
      <c r="ES14" s="263"/>
      <c r="ET14" s="262" t="str">
        <f>IF(OR(AND(DJ$10&lt;&gt;"",COUNTA(DJ14)=0),
AND(DS$10&lt;&gt;"",COUNTA(DS14)=0),
AND(EB$10&lt;&gt;"",COUNTA(EB14)=0)),"未入力があります。",
IF(OR(AND(DJ$10="",COUNTA(DJ14)=1),AND(DS$10="",COUNTA(DS14)=1),
AND(EB$10="",COUNTA(EB14)=1)),"棟番号を入力してください。","")
)</f>
        <v/>
      </c>
      <c r="FA14" s="197"/>
      <c r="FB14" s="585" t="s">
        <v>2454</v>
      </c>
      <c r="FC14" s="507"/>
      <c r="FD14" s="507"/>
      <c r="FE14" s="507"/>
      <c r="FF14" s="507"/>
      <c r="FG14" s="507"/>
      <c r="FH14" s="507"/>
      <c r="FI14" s="507"/>
      <c r="FJ14" s="577"/>
      <c r="FK14" s="516"/>
      <c r="FL14" s="516"/>
      <c r="FM14" s="516"/>
      <c r="FN14" s="516"/>
      <c r="FO14" s="516"/>
      <c r="FP14" s="516"/>
      <c r="FQ14" s="516"/>
      <c r="FR14" s="578"/>
      <c r="FS14" s="581"/>
      <c r="FT14" s="516"/>
      <c r="FU14" s="516"/>
      <c r="FV14" s="516"/>
      <c r="FW14" s="516"/>
      <c r="FX14" s="516"/>
      <c r="FY14" s="516"/>
      <c r="FZ14" s="516"/>
      <c r="GA14" s="578"/>
      <c r="GB14" s="581"/>
      <c r="GC14" s="516"/>
      <c r="GD14" s="516"/>
      <c r="GE14" s="516"/>
      <c r="GF14" s="516"/>
      <c r="GG14" s="516"/>
      <c r="GH14" s="516"/>
      <c r="GI14" s="516"/>
      <c r="GJ14" s="583"/>
      <c r="GK14" s="360"/>
      <c r="GL14" s="206"/>
      <c r="GM14" s="4"/>
    </row>
    <row r="15" spans="1:200" ht="15.95" customHeight="1">
      <c r="A15" s="197"/>
      <c r="B15" s="526"/>
      <c r="C15" s="527"/>
      <c r="D15" s="527"/>
      <c r="E15" s="527"/>
      <c r="F15" s="527"/>
      <c r="G15" s="527"/>
      <c r="H15" s="527"/>
      <c r="I15" s="527"/>
      <c r="J15" s="579"/>
      <c r="K15" s="574"/>
      <c r="L15" s="574"/>
      <c r="M15" s="574"/>
      <c r="N15" s="574"/>
      <c r="O15" s="574"/>
      <c r="P15" s="574"/>
      <c r="Q15" s="574"/>
      <c r="R15" s="580"/>
      <c r="S15" s="582"/>
      <c r="T15" s="574"/>
      <c r="U15" s="574"/>
      <c r="V15" s="574"/>
      <c r="W15" s="574"/>
      <c r="X15" s="574"/>
      <c r="Y15" s="574"/>
      <c r="Z15" s="574"/>
      <c r="AA15" s="580"/>
      <c r="AB15" s="582"/>
      <c r="AC15" s="574"/>
      <c r="AD15" s="574"/>
      <c r="AE15" s="574"/>
      <c r="AF15" s="574"/>
      <c r="AG15" s="574"/>
      <c r="AH15" s="574"/>
      <c r="AI15" s="574"/>
      <c r="AJ15" s="584"/>
      <c r="AK15" s="283"/>
      <c r="AL15" s="228"/>
      <c r="AM15" s="4"/>
      <c r="AS15" s="263"/>
      <c r="BA15" s="197"/>
      <c r="BB15" s="526"/>
      <c r="BC15" s="527"/>
      <c r="BD15" s="527"/>
      <c r="BE15" s="527"/>
      <c r="BF15" s="527"/>
      <c r="BG15" s="527"/>
      <c r="BH15" s="527"/>
      <c r="BI15" s="527"/>
      <c r="BJ15" s="579"/>
      <c r="BK15" s="574"/>
      <c r="BL15" s="574"/>
      <c r="BM15" s="574"/>
      <c r="BN15" s="574"/>
      <c r="BO15" s="574"/>
      <c r="BP15" s="574"/>
      <c r="BQ15" s="574"/>
      <c r="BR15" s="580"/>
      <c r="BS15" s="582"/>
      <c r="BT15" s="574"/>
      <c r="BU15" s="574"/>
      <c r="BV15" s="574"/>
      <c r="BW15" s="574"/>
      <c r="BX15" s="574"/>
      <c r="BY15" s="574"/>
      <c r="BZ15" s="574"/>
      <c r="CA15" s="580"/>
      <c r="CB15" s="582"/>
      <c r="CC15" s="574"/>
      <c r="CD15" s="574"/>
      <c r="CE15" s="574"/>
      <c r="CF15" s="574"/>
      <c r="CG15" s="574"/>
      <c r="CH15" s="574"/>
      <c r="CI15" s="574"/>
      <c r="CJ15" s="584"/>
      <c r="CK15" s="341"/>
      <c r="CL15" s="228"/>
      <c r="CM15" s="4"/>
      <c r="CS15" s="263"/>
      <c r="DA15" s="197"/>
      <c r="DB15" s="526"/>
      <c r="DC15" s="527"/>
      <c r="DD15" s="527"/>
      <c r="DE15" s="527"/>
      <c r="DF15" s="527"/>
      <c r="DG15" s="527"/>
      <c r="DH15" s="527"/>
      <c r="DI15" s="527"/>
      <c r="DJ15" s="579"/>
      <c r="DK15" s="574"/>
      <c r="DL15" s="574"/>
      <c r="DM15" s="574"/>
      <c r="DN15" s="574"/>
      <c r="DO15" s="574"/>
      <c r="DP15" s="574"/>
      <c r="DQ15" s="574"/>
      <c r="DR15" s="580"/>
      <c r="DS15" s="582"/>
      <c r="DT15" s="574"/>
      <c r="DU15" s="574"/>
      <c r="DV15" s="574"/>
      <c r="DW15" s="574"/>
      <c r="DX15" s="574"/>
      <c r="DY15" s="574"/>
      <c r="DZ15" s="574"/>
      <c r="EA15" s="580"/>
      <c r="EB15" s="582"/>
      <c r="EC15" s="574"/>
      <c r="ED15" s="574"/>
      <c r="EE15" s="574"/>
      <c r="EF15" s="574"/>
      <c r="EG15" s="574"/>
      <c r="EH15" s="574"/>
      <c r="EI15" s="574"/>
      <c r="EJ15" s="584"/>
      <c r="EK15" s="341"/>
      <c r="EL15" s="228"/>
      <c r="EM15" s="4"/>
      <c r="ES15" s="263"/>
      <c r="FA15" s="197"/>
      <c r="FB15" s="526"/>
      <c r="FC15" s="527"/>
      <c r="FD15" s="527"/>
      <c r="FE15" s="527"/>
      <c r="FF15" s="527"/>
      <c r="FG15" s="527"/>
      <c r="FH15" s="527"/>
      <c r="FI15" s="527"/>
      <c r="FJ15" s="579"/>
      <c r="FK15" s="574"/>
      <c r="FL15" s="574"/>
      <c r="FM15" s="574"/>
      <c r="FN15" s="574"/>
      <c r="FO15" s="574"/>
      <c r="FP15" s="574"/>
      <c r="FQ15" s="574"/>
      <c r="FR15" s="580"/>
      <c r="FS15" s="582"/>
      <c r="FT15" s="574"/>
      <c r="FU15" s="574"/>
      <c r="FV15" s="574"/>
      <c r="FW15" s="574"/>
      <c r="FX15" s="574"/>
      <c r="FY15" s="574"/>
      <c r="FZ15" s="574"/>
      <c r="GA15" s="580"/>
      <c r="GB15" s="582"/>
      <c r="GC15" s="574"/>
      <c r="GD15" s="574"/>
      <c r="GE15" s="574"/>
      <c r="GF15" s="574"/>
      <c r="GG15" s="574"/>
      <c r="GH15" s="574"/>
      <c r="GI15" s="574"/>
      <c r="GJ15" s="584"/>
      <c r="GK15" s="359"/>
      <c r="GL15" s="228"/>
      <c r="GM15" s="4"/>
    </row>
    <row r="16" spans="1:200" ht="23.1" customHeight="1">
      <c r="A16" s="197"/>
      <c r="B16" s="476" t="s">
        <v>2455</v>
      </c>
      <c r="C16" s="477"/>
      <c r="D16" s="477"/>
      <c r="E16" s="477"/>
      <c r="F16" s="477"/>
      <c r="G16" s="477"/>
      <c r="H16" s="477"/>
      <c r="I16" s="477"/>
      <c r="J16" s="199"/>
      <c r="K16" s="523"/>
      <c r="L16" s="523"/>
      <c r="M16" s="523"/>
      <c r="N16" s="523"/>
      <c r="O16" s="523"/>
      <c r="P16" s="456" t="s">
        <v>46</v>
      </c>
      <c r="Q16" s="456"/>
      <c r="R16" s="218"/>
      <c r="S16" s="217"/>
      <c r="T16" s="523"/>
      <c r="U16" s="523"/>
      <c r="V16" s="523"/>
      <c r="W16" s="523"/>
      <c r="X16" s="523"/>
      <c r="Y16" s="456" t="s">
        <v>46</v>
      </c>
      <c r="Z16" s="456"/>
      <c r="AA16" s="218"/>
      <c r="AB16" s="217"/>
      <c r="AC16" s="523"/>
      <c r="AD16" s="523"/>
      <c r="AE16" s="523"/>
      <c r="AF16" s="523"/>
      <c r="AG16" s="523"/>
      <c r="AH16" s="456" t="s">
        <v>46</v>
      </c>
      <c r="AI16" s="456"/>
      <c r="AJ16" s="192"/>
      <c r="AK16" s="181"/>
      <c r="AL16" s="198"/>
      <c r="AM16" s="4" t="str">
        <f>IF(COUNTA(K16,T16,AC16)=0,"未入力","")</f>
        <v>未入力</v>
      </c>
      <c r="AN16" s="4"/>
      <c r="AS16" s="263"/>
      <c r="AT16" s="262" t="str">
        <f>IF(OR(AND(J$10&lt;&gt;"",COUNTA(K16)=0),
AND(S$10&lt;&gt;"",COUNTA(T16)=0),
AND(AB$10&lt;&gt;"",COUNTA(AC16)=0)),"未入力があります。",
IF(OR(AND(J$10="",COUNTA(K16)=1),AND(S$10="",COUNTA(T16)=1),
AND(AB$10="",COUNTA(AC16)=1)),"棟番号を入力してください。","")
)</f>
        <v/>
      </c>
      <c r="AU16" s="262"/>
      <c r="AV16" s="262"/>
      <c r="AW16" s="262"/>
      <c r="AX16" s="262"/>
      <c r="AY16" s="262"/>
      <c r="BA16" s="197"/>
      <c r="BB16" s="476" t="s">
        <v>2455</v>
      </c>
      <c r="BC16" s="477"/>
      <c r="BD16" s="477"/>
      <c r="BE16" s="477"/>
      <c r="BF16" s="477"/>
      <c r="BG16" s="477"/>
      <c r="BH16" s="477"/>
      <c r="BI16" s="477"/>
      <c r="BJ16" s="199"/>
      <c r="BK16" s="523"/>
      <c r="BL16" s="523"/>
      <c r="BM16" s="523"/>
      <c r="BN16" s="523"/>
      <c r="BO16" s="523"/>
      <c r="BP16" s="456" t="s">
        <v>46</v>
      </c>
      <c r="BQ16" s="456"/>
      <c r="BR16" s="218"/>
      <c r="BS16" s="217"/>
      <c r="BT16" s="523"/>
      <c r="BU16" s="523"/>
      <c r="BV16" s="523"/>
      <c r="BW16" s="523"/>
      <c r="BX16" s="523"/>
      <c r="BY16" s="456" t="s">
        <v>46</v>
      </c>
      <c r="BZ16" s="456"/>
      <c r="CA16" s="218"/>
      <c r="CB16" s="217"/>
      <c r="CC16" s="523"/>
      <c r="CD16" s="523"/>
      <c r="CE16" s="523"/>
      <c r="CF16" s="523"/>
      <c r="CG16" s="523"/>
      <c r="CH16" s="456" t="s">
        <v>46</v>
      </c>
      <c r="CI16" s="456"/>
      <c r="CJ16" s="192"/>
      <c r="CK16" s="181"/>
      <c r="CL16" s="198"/>
      <c r="CM16" s="4" t="str">
        <f>IF(COUNTA(BK16,BT16,CC16)=0,"未入力","")</f>
        <v>未入力</v>
      </c>
      <c r="CN16" s="4"/>
      <c r="CS16" s="263"/>
      <c r="CT16" s="262" t="str">
        <f>IF(OR(AND(BJ$10&lt;&gt;"",COUNTA(BK16)=0),
AND(BS$10&lt;&gt;"",COUNTA(BT16)=0),
AND(CB$10&lt;&gt;"",COUNTA(CC16)=0)),"未入力があります。",
IF(OR(AND(BJ$10="",COUNTA(BK16)=1),AND(BS$10="",COUNTA(BT16)=1),
AND(CB$10="",COUNTA(CC16)=1)),"棟番号を入力してください。","")
)</f>
        <v/>
      </c>
      <c r="CU16" s="262"/>
      <c r="CV16" s="262"/>
      <c r="CW16" s="262"/>
      <c r="CX16" s="262"/>
      <c r="CY16" s="262"/>
      <c r="DA16" s="197"/>
      <c r="DB16" s="476" t="s">
        <v>2455</v>
      </c>
      <c r="DC16" s="477"/>
      <c r="DD16" s="477"/>
      <c r="DE16" s="477"/>
      <c r="DF16" s="477"/>
      <c r="DG16" s="477"/>
      <c r="DH16" s="477"/>
      <c r="DI16" s="477"/>
      <c r="DJ16" s="199"/>
      <c r="DK16" s="523"/>
      <c r="DL16" s="523"/>
      <c r="DM16" s="523"/>
      <c r="DN16" s="523"/>
      <c r="DO16" s="523"/>
      <c r="DP16" s="456" t="s">
        <v>46</v>
      </c>
      <c r="DQ16" s="456"/>
      <c r="DR16" s="218"/>
      <c r="DS16" s="217"/>
      <c r="DT16" s="523"/>
      <c r="DU16" s="523"/>
      <c r="DV16" s="523"/>
      <c r="DW16" s="523"/>
      <c r="DX16" s="523"/>
      <c r="DY16" s="456" t="s">
        <v>46</v>
      </c>
      <c r="DZ16" s="456"/>
      <c r="EA16" s="218"/>
      <c r="EB16" s="217"/>
      <c r="EC16" s="523"/>
      <c r="ED16" s="523"/>
      <c r="EE16" s="523"/>
      <c r="EF16" s="523"/>
      <c r="EG16" s="523"/>
      <c r="EH16" s="456" t="s">
        <v>46</v>
      </c>
      <c r="EI16" s="456"/>
      <c r="EJ16" s="192"/>
      <c r="EK16" s="181"/>
      <c r="EL16" s="198"/>
      <c r="EM16" s="4" t="str">
        <f>IF(COUNTA(DK16,DT16,EC16)=0,"未入力","")</f>
        <v>未入力</v>
      </c>
      <c r="EN16" s="4"/>
      <c r="ES16" s="263"/>
      <c r="ET16" s="262" t="str">
        <f>IF(OR(AND(DJ$10&lt;&gt;"",COUNTA(DK16)=0),
AND(DS$10&lt;&gt;"",COUNTA(DT16)=0),
AND(EB$10&lt;&gt;"",COUNTA(EC16)=0)),"未入力があります。",
IF(OR(AND(DJ$10="",COUNTA(DK16)=1),AND(DS$10="",COUNTA(DT16)=1),
AND(EB$10="",COUNTA(EC16)=1)),"棟番号を入力してください。","")
)</f>
        <v/>
      </c>
      <c r="FA16" s="197"/>
      <c r="FB16" s="476" t="s">
        <v>2455</v>
      </c>
      <c r="FC16" s="477"/>
      <c r="FD16" s="477"/>
      <c r="FE16" s="477"/>
      <c r="FF16" s="477"/>
      <c r="FG16" s="477"/>
      <c r="FH16" s="477"/>
      <c r="FI16" s="477"/>
      <c r="FJ16" s="199"/>
      <c r="FK16" s="523"/>
      <c r="FL16" s="523"/>
      <c r="FM16" s="523"/>
      <c r="FN16" s="523"/>
      <c r="FO16" s="523"/>
      <c r="FP16" s="456" t="s">
        <v>46</v>
      </c>
      <c r="FQ16" s="456"/>
      <c r="FR16" s="218"/>
      <c r="FS16" s="217"/>
      <c r="FT16" s="523"/>
      <c r="FU16" s="523"/>
      <c r="FV16" s="523"/>
      <c r="FW16" s="523"/>
      <c r="FX16" s="523"/>
      <c r="FY16" s="456" t="s">
        <v>46</v>
      </c>
      <c r="FZ16" s="456"/>
      <c r="GA16" s="218"/>
      <c r="GB16" s="217"/>
      <c r="GC16" s="523"/>
      <c r="GD16" s="523"/>
      <c r="GE16" s="523"/>
      <c r="GF16" s="523"/>
      <c r="GG16" s="523"/>
      <c r="GH16" s="456" t="s">
        <v>46</v>
      </c>
      <c r="GI16" s="456"/>
      <c r="GJ16" s="192"/>
      <c r="GK16" s="181"/>
      <c r="GL16" s="198"/>
      <c r="GM16" s="4" t="str">
        <f>IF(COUNTA(FK16,FT16,GC16)=0,"未入力","")</f>
        <v>未入力</v>
      </c>
      <c r="GN16" s="4"/>
    </row>
    <row r="17" spans="1:198" ht="12" customHeight="1">
      <c r="A17" s="197"/>
      <c r="B17" s="443" t="s">
        <v>2456</v>
      </c>
      <c r="C17" s="444"/>
      <c r="D17" s="444"/>
      <c r="E17" s="444"/>
      <c r="F17" s="444"/>
      <c r="G17" s="444"/>
      <c r="H17" s="444"/>
      <c r="I17" s="444"/>
      <c r="J17" s="193"/>
      <c r="K17" s="178"/>
      <c r="L17" s="178"/>
      <c r="M17" s="178"/>
      <c r="N17" s="178"/>
      <c r="O17" s="178"/>
      <c r="P17" s="178"/>
      <c r="Q17" s="178"/>
      <c r="R17" s="220"/>
      <c r="S17" s="219"/>
      <c r="T17" s="575"/>
      <c r="U17" s="575"/>
      <c r="V17" s="575"/>
      <c r="W17" s="575"/>
      <c r="X17" s="575"/>
      <c r="Y17" s="178"/>
      <c r="Z17" s="178"/>
      <c r="AA17" s="220"/>
      <c r="AB17" s="219"/>
      <c r="AC17" s="178"/>
      <c r="AD17" s="178"/>
      <c r="AE17" s="178"/>
      <c r="AF17" s="178"/>
      <c r="AG17" s="178"/>
      <c r="AH17" s="178"/>
      <c r="AI17" s="178"/>
      <c r="AJ17" s="194"/>
      <c r="AK17" s="181"/>
      <c r="AL17" s="198"/>
      <c r="AM17" s="4"/>
      <c r="AN17" s="8"/>
      <c r="AO17" s="8"/>
      <c r="AP17" s="8"/>
      <c r="AS17" s="263">
        <f>COUNTIF(AN17:AN23, TRUE)</f>
        <v>0</v>
      </c>
      <c r="BA17" s="197"/>
      <c r="BB17" s="443" t="s">
        <v>2456</v>
      </c>
      <c r="BC17" s="444"/>
      <c r="BD17" s="444"/>
      <c r="BE17" s="444"/>
      <c r="BF17" s="444"/>
      <c r="BG17" s="444"/>
      <c r="BH17" s="444"/>
      <c r="BI17" s="444"/>
      <c r="BJ17" s="193"/>
      <c r="BK17" s="178"/>
      <c r="BL17" s="178"/>
      <c r="BM17" s="178"/>
      <c r="BN17" s="178"/>
      <c r="BO17" s="178"/>
      <c r="BP17" s="178"/>
      <c r="BQ17" s="178"/>
      <c r="BR17" s="220"/>
      <c r="BS17" s="219"/>
      <c r="BT17" s="575"/>
      <c r="BU17" s="575"/>
      <c r="BV17" s="575"/>
      <c r="BW17" s="575"/>
      <c r="BX17" s="575"/>
      <c r="BY17" s="178"/>
      <c r="BZ17" s="178"/>
      <c r="CA17" s="220"/>
      <c r="CB17" s="219"/>
      <c r="CC17" s="178"/>
      <c r="CD17" s="178"/>
      <c r="CE17" s="178"/>
      <c r="CF17" s="178"/>
      <c r="CG17" s="178"/>
      <c r="CH17" s="178"/>
      <c r="CI17" s="178"/>
      <c r="CJ17" s="194"/>
      <c r="CK17" s="181"/>
      <c r="CL17" s="198"/>
      <c r="CM17" s="4"/>
      <c r="CN17" s="8"/>
      <c r="CO17" s="8"/>
      <c r="CP17" s="8"/>
      <c r="CS17" s="263">
        <f>COUNTIF(CN17:CN23, TRUE)</f>
        <v>0</v>
      </c>
      <c r="DA17" s="197"/>
      <c r="DB17" s="443" t="s">
        <v>2456</v>
      </c>
      <c r="DC17" s="444"/>
      <c r="DD17" s="444"/>
      <c r="DE17" s="444"/>
      <c r="DF17" s="444"/>
      <c r="DG17" s="444"/>
      <c r="DH17" s="444"/>
      <c r="DI17" s="444"/>
      <c r="DJ17" s="193"/>
      <c r="DK17" s="178"/>
      <c r="DL17" s="178"/>
      <c r="DM17" s="178"/>
      <c r="DN17" s="178"/>
      <c r="DO17" s="178"/>
      <c r="DP17" s="178"/>
      <c r="DQ17" s="178"/>
      <c r="DR17" s="220"/>
      <c r="DS17" s="219"/>
      <c r="DT17" s="575"/>
      <c r="DU17" s="575"/>
      <c r="DV17" s="575"/>
      <c r="DW17" s="575"/>
      <c r="DX17" s="575"/>
      <c r="DY17" s="178"/>
      <c r="DZ17" s="178"/>
      <c r="EA17" s="220"/>
      <c r="EB17" s="219"/>
      <c r="EC17" s="178"/>
      <c r="ED17" s="178"/>
      <c r="EE17" s="178"/>
      <c r="EF17" s="178"/>
      <c r="EG17" s="178"/>
      <c r="EH17" s="178"/>
      <c r="EI17" s="178"/>
      <c r="EJ17" s="194"/>
      <c r="EK17" s="181"/>
      <c r="EL17" s="198"/>
      <c r="EM17" s="4"/>
      <c r="EN17" s="8"/>
      <c r="EO17" s="8"/>
      <c r="EP17" s="8"/>
      <c r="ES17" s="263">
        <f>COUNTIF(EN17:EN23, TRUE)</f>
        <v>0</v>
      </c>
      <c r="FA17" s="197"/>
      <c r="FB17" s="443" t="s">
        <v>2456</v>
      </c>
      <c r="FC17" s="444"/>
      <c r="FD17" s="444"/>
      <c r="FE17" s="444"/>
      <c r="FF17" s="444"/>
      <c r="FG17" s="444"/>
      <c r="FH17" s="444"/>
      <c r="FI17" s="444"/>
      <c r="FJ17" s="193"/>
      <c r="FK17" s="178"/>
      <c r="FL17" s="178"/>
      <c r="FM17" s="178"/>
      <c r="FN17" s="178"/>
      <c r="FO17" s="178"/>
      <c r="FP17" s="178"/>
      <c r="FQ17" s="178"/>
      <c r="FR17" s="220"/>
      <c r="FS17" s="219"/>
      <c r="FT17" s="575"/>
      <c r="FU17" s="575"/>
      <c r="FV17" s="575"/>
      <c r="FW17" s="575"/>
      <c r="FX17" s="575"/>
      <c r="FY17" s="178"/>
      <c r="FZ17" s="178"/>
      <c r="GA17" s="220"/>
      <c r="GB17" s="219"/>
      <c r="GC17" s="178"/>
      <c r="GD17" s="178"/>
      <c r="GE17" s="178"/>
      <c r="GF17" s="178"/>
      <c r="GG17" s="178"/>
      <c r="GH17" s="178"/>
      <c r="GI17" s="178"/>
      <c r="GJ17" s="194"/>
      <c r="GK17" s="181"/>
      <c r="GL17" s="198"/>
      <c r="GM17" s="4"/>
      <c r="GN17" s="8"/>
      <c r="GO17" s="8"/>
      <c r="GP17" s="8"/>
    </row>
    <row r="18" spans="1:198" ht="18.95" customHeight="1">
      <c r="A18" s="197"/>
      <c r="B18" s="449"/>
      <c r="C18" s="450"/>
      <c r="D18" s="450"/>
      <c r="E18" s="450"/>
      <c r="F18" s="450"/>
      <c r="G18" s="450"/>
      <c r="H18" s="450"/>
      <c r="I18" s="450"/>
      <c r="J18" s="195"/>
      <c r="K18" s="525"/>
      <c r="L18" s="525"/>
      <c r="M18" s="525"/>
      <c r="N18" s="525"/>
      <c r="O18" s="525"/>
      <c r="P18" s="574" t="s">
        <v>47</v>
      </c>
      <c r="Q18" s="574"/>
      <c r="R18" s="222"/>
      <c r="S18" s="221"/>
      <c r="T18" s="471"/>
      <c r="U18" s="471"/>
      <c r="V18" s="471"/>
      <c r="W18" s="471"/>
      <c r="X18" s="471"/>
      <c r="Y18" s="574" t="s">
        <v>2308</v>
      </c>
      <c r="Z18" s="574"/>
      <c r="AA18" s="222"/>
      <c r="AB18" s="221"/>
      <c r="AC18" s="525"/>
      <c r="AD18" s="525"/>
      <c r="AE18" s="525"/>
      <c r="AF18" s="525"/>
      <c r="AG18" s="525"/>
      <c r="AH18" s="574" t="s">
        <v>2308</v>
      </c>
      <c r="AI18" s="574"/>
      <c r="AJ18" s="196"/>
      <c r="AK18" s="181"/>
      <c r="AL18" s="198"/>
      <c r="AM18" s="296"/>
      <c r="AN18" s="8"/>
      <c r="AO18" s="8"/>
      <c r="AP18" s="8"/>
      <c r="AS18" s="263">
        <f>COUNTIF(AO17:AO23, TRUE)</f>
        <v>0</v>
      </c>
      <c r="AT18" s="26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62"/>
      <c r="AV18" s="262"/>
      <c r="AW18" s="262"/>
      <c r="AX18" s="262"/>
      <c r="AY18" s="262"/>
      <c r="BA18" s="197"/>
      <c r="BB18" s="449"/>
      <c r="BC18" s="450"/>
      <c r="BD18" s="450"/>
      <c r="BE18" s="450"/>
      <c r="BF18" s="450"/>
      <c r="BG18" s="450"/>
      <c r="BH18" s="450"/>
      <c r="BI18" s="450"/>
      <c r="BJ18" s="195"/>
      <c r="BK18" s="525"/>
      <c r="BL18" s="525"/>
      <c r="BM18" s="525"/>
      <c r="BN18" s="525"/>
      <c r="BO18" s="525"/>
      <c r="BP18" s="574" t="s">
        <v>47</v>
      </c>
      <c r="BQ18" s="574"/>
      <c r="BR18" s="222"/>
      <c r="BS18" s="221"/>
      <c r="BT18" s="471"/>
      <c r="BU18" s="471"/>
      <c r="BV18" s="471"/>
      <c r="BW18" s="471"/>
      <c r="BX18" s="471"/>
      <c r="BY18" s="574" t="s">
        <v>2308</v>
      </c>
      <c r="BZ18" s="574"/>
      <c r="CA18" s="222"/>
      <c r="CB18" s="221"/>
      <c r="CC18" s="525"/>
      <c r="CD18" s="525"/>
      <c r="CE18" s="525"/>
      <c r="CF18" s="525"/>
      <c r="CG18" s="525"/>
      <c r="CH18" s="574" t="s">
        <v>2308</v>
      </c>
      <c r="CI18" s="574"/>
      <c r="CJ18" s="196"/>
      <c r="CK18" s="181"/>
      <c r="CL18" s="198"/>
      <c r="CM18" s="346"/>
      <c r="CN18" s="8"/>
      <c r="CO18" s="8"/>
      <c r="CP18" s="8"/>
      <c r="CS18" s="263">
        <f>COUNTIF(CO17:CO23, TRUE)</f>
        <v>0</v>
      </c>
      <c r="CT18" s="26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62"/>
      <c r="CV18" s="262"/>
      <c r="CW18" s="262"/>
      <c r="CX18" s="262"/>
      <c r="CY18" s="262"/>
      <c r="DA18" s="197"/>
      <c r="DB18" s="449"/>
      <c r="DC18" s="450"/>
      <c r="DD18" s="450"/>
      <c r="DE18" s="450"/>
      <c r="DF18" s="450"/>
      <c r="DG18" s="450"/>
      <c r="DH18" s="450"/>
      <c r="DI18" s="450"/>
      <c r="DJ18" s="195"/>
      <c r="DK18" s="525"/>
      <c r="DL18" s="525"/>
      <c r="DM18" s="525"/>
      <c r="DN18" s="525"/>
      <c r="DO18" s="525"/>
      <c r="DP18" s="574" t="s">
        <v>47</v>
      </c>
      <c r="DQ18" s="574"/>
      <c r="DR18" s="222"/>
      <c r="DS18" s="221"/>
      <c r="DT18" s="471"/>
      <c r="DU18" s="471"/>
      <c r="DV18" s="471"/>
      <c r="DW18" s="471"/>
      <c r="DX18" s="471"/>
      <c r="DY18" s="574" t="s">
        <v>2308</v>
      </c>
      <c r="DZ18" s="574"/>
      <c r="EA18" s="222"/>
      <c r="EB18" s="221"/>
      <c r="EC18" s="525"/>
      <c r="ED18" s="525"/>
      <c r="EE18" s="525"/>
      <c r="EF18" s="525"/>
      <c r="EG18" s="525"/>
      <c r="EH18" s="574" t="s">
        <v>2308</v>
      </c>
      <c r="EI18" s="574"/>
      <c r="EJ18" s="196"/>
      <c r="EK18" s="181"/>
      <c r="EL18" s="198"/>
      <c r="EM18" s="346"/>
      <c r="EN18" s="8"/>
      <c r="EO18" s="8"/>
      <c r="EP18" s="8"/>
      <c r="ES18" s="263">
        <f>COUNTIF(EO17:EO23, TRUE)</f>
        <v>0</v>
      </c>
      <c r="ET18" s="26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7"/>
      <c r="FB18" s="449"/>
      <c r="FC18" s="450"/>
      <c r="FD18" s="450"/>
      <c r="FE18" s="450"/>
      <c r="FF18" s="450"/>
      <c r="FG18" s="450"/>
      <c r="FH18" s="450"/>
      <c r="FI18" s="450"/>
      <c r="FJ18" s="195"/>
      <c r="FK18" s="525"/>
      <c r="FL18" s="525"/>
      <c r="FM18" s="525"/>
      <c r="FN18" s="525"/>
      <c r="FO18" s="525"/>
      <c r="FP18" s="574" t="s">
        <v>47</v>
      </c>
      <c r="FQ18" s="574"/>
      <c r="FR18" s="222"/>
      <c r="FS18" s="221"/>
      <c r="FT18" s="471"/>
      <c r="FU18" s="471"/>
      <c r="FV18" s="471"/>
      <c r="FW18" s="471"/>
      <c r="FX18" s="471"/>
      <c r="FY18" s="574" t="s">
        <v>2308</v>
      </c>
      <c r="FZ18" s="574"/>
      <c r="GA18" s="222"/>
      <c r="GB18" s="221"/>
      <c r="GC18" s="525"/>
      <c r="GD18" s="525"/>
      <c r="GE18" s="525"/>
      <c r="GF18" s="525"/>
      <c r="GG18" s="525"/>
      <c r="GH18" s="574" t="s">
        <v>2308</v>
      </c>
      <c r="GI18" s="574"/>
      <c r="GJ18" s="196"/>
      <c r="GK18" s="181"/>
      <c r="GL18" s="198"/>
      <c r="GM18" s="364"/>
      <c r="GN18" s="8"/>
      <c r="GO18" s="8"/>
      <c r="GP18" s="8"/>
    </row>
    <row r="19" spans="1:198" ht="8.4499999999999993" hidden="1" customHeight="1">
      <c r="A19" s="197"/>
      <c r="B19" s="279"/>
      <c r="C19" s="279"/>
      <c r="D19" s="279"/>
      <c r="E19" s="279"/>
      <c r="F19" s="279"/>
      <c r="G19" s="279"/>
      <c r="H19" s="279"/>
      <c r="I19" s="277"/>
      <c r="J19" s="197"/>
      <c r="K19" s="201"/>
      <c r="L19" s="201"/>
      <c r="M19" s="201"/>
      <c r="N19" s="201"/>
      <c r="O19" s="276"/>
      <c r="P19" s="276"/>
      <c r="Q19" s="181"/>
      <c r="R19" s="224"/>
      <c r="S19" s="223"/>
      <c r="T19" s="201"/>
      <c r="U19" s="201"/>
      <c r="V19" s="201"/>
      <c r="W19" s="201"/>
      <c r="X19" s="276"/>
      <c r="Y19" s="276"/>
      <c r="Z19" s="181"/>
      <c r="AA19" s="224"/>
      <c r="AB19" s="223"/>
      <c r="AC19" s="201"/>
      <c r="AD19" s="201"/>
      <c r="AE19" s="201"/>
      <c r="AF19" s="201"/>
      <c r="AG19" s="276"/>
      <c r="AH19" s="276"/>
      <c r="AI19" s="181"/>
      <c r="AJ19" s="198"/>
      <c r="AK19" s="181"/>
      <c r="AL19" s="198"/>
      <c r="AM19" s="285"/>
      <c r="AN19" s="8" t="b">
        <v>0</v>
      </c>
      <c r="AO19" s="8" t="b">
        <v>0</v>
      </c>
      <c r="AP19" s="8" t="b">
        <v>0</v>
      </c>
      <c r="AS19" s="263">
        <f>COUNTIF(AP17:AP23, TRUE)</f>
        <v>0</v>
      </c>
      <c r="AT19" s="262" t="str">
        <f>IF(OR(AND(J$10&lt;&gt;"",COUNTA(K19)=0),
AND(S$10&lt;&gt;"",COUNTA(T19)=0),
AND(AB$10&lt;&gt;"",COUNTA(AC19)=0)),"未入力があります。",
IF(OR(AND(J$10="",COUNTA(K19)=1),AND(S$10="",COUNTA(T19)=1),
AND(AB$10="",COUNTA(AC19)=1)),"棟番号を入力してください。","")
)</f>
        <v/>
      </c>
      <c r="AU19" s="262"/>
      <c r="AV19" s="262"/>
      <c r="AW19" s="262"/>
      <c r="AX19" s="262"/>
      <c r="AY19" s="262"/>
      <c r="BA19" s="197"/>
      <c r="BB19" s="337"/>
      <c r="BC19" s="337"/>
      <c r="BD19" s="337"/>
      <c r="BE19" s="337"/>
      <c r="BF19" s="337"/>
      <c r="BG19" s="337"/>
      <c r="BH19" s="337"/>
      <c r="BI19" s="336"/>
      <c r="BJ19" s="197"/>
      <c r="BK19" s="201"/>
      <c r="BL19" s="201"/>
      <c r="BM19" s="201"/>
      <c r="BN19" s="201"/>
      <c r="BO19" s="335"/>
      <c r="BP19" s="335"/>
      <c r="BQ19" s="181"/>
      <c r="BR19" s="224"/>
      <c r="BS19" s="223"/>
      <c r="BT19" s="201"/>
      <c r="BU19" s="201"/>
      <c r="BV19" s="201"/>
      <c r="BW19" s="201"/>
      <c r="BX19" s="335"/>
      <c r="BY19" s="335"/>
      <c r="BZ19" s="181"/>
      <c r="CA19" s="224"/>
      <c r="CB19" s="223"/>
      <c r="CC19" s="201"/>
      <c r="CD19" s="201"/>
      <c r="CE19" s="201"/>
      <c r="CF19" s="201"/>
      <c r="CG19" s="335"/>
      <c r="CH19" s="335"/>
      <c r="CI19" s="181"/>
      <c r="CJ19" s="198"/>
      <c r="CK19" s="181"/>
      <c r="CL19" s="198"/>
      <c r="CM19" s="343"/>
      <c r="CN19" s="8" t="b">
        <v>0</v>
      </c>
      <c r="CO19" s="8" t="b">
        <v>0</v>
      </c>
      <c r="CP19" s="8" t="b">
        <v>0</v>
      </c>
      <c r="CS19" s="263">
        <f>COUNTIF(CP17:CP23, TRUE)</f>
        <v>0</v>
      </c>
      <c r="CT19" s="262" t="str">
        <f>IF(OR(AND(BJ$10&lt;&gt;"",COUNTA(BK19)=0),
AND(BS$10&lt;&gt;"",COUNTA(BT19)=0),
AND(CB$10&lt;&gt;"",COUNTA(CC19)=0)),"未入力があります。",
IF(OR(AND(BJ$10="",COUNTA(BK19)=1),AND(BS$10="",COUNTA(BT19)=1),
AND(CB$10="",COUNTA(CC19)=1)),"棟番号を入力してください。","")
)</f>
        <v/>
      </c>
      <c r="CU19" s="262"/>
      <c r="CV19" s="262"/>
      <c r="CW19" s="262"/>
      <c r="CX19" s="262"/>
      <c r="CY19" s="262"/>
      <c r="DA19" s="197"/>
      <c r="DB19" s="337"/>
      <c r="DC19" s="337"/>
      <c r="DD19" s="337"/>
      <c r="DE19" s="337"/>
      <c r="DF19" s="337"/>
      <c r="DG19" s="337"/>
      <c r="DH19" s="337"/>
      <c r="DI19" s="336"/>
      <c r="DJ19" s="197"/>
      <c r="DK19" s="201"/>
      <c r="DL19" s="201"/>
      <c r="DM19" s="201"/>
      <c r="DN19" s="201"/>
      <c r="DO19" s="335"/>
      <c r="DP19" s="335"/>
      <c r="DQ19" s="181"/>
      <c r="DR19" s="224"/>
      <c r="DS19" s="223"/>
      <c r="DT19" s="201"/>
      <c r="DU19" s="201"/>
      <c r="DV19" s="201"/>
      <c r="DW19" s="201"/>
      <c r="DX19" s="335"/>
      <c r="DY19" s="335"/>
      <c r="DZ19" s="181"/>
      <c r="EA19" s="224"/>
      <c r="EB19" s="223"/>
      <c r="EC19" s="201"/>
      <c r="ED19" s="201"/>
      <c r="EE19" s="201"/>
      <c r="EF19" s="201"/>
      <c r="EG19" s="335"/>
      <c r="EH19" s="335"/>
      <c r="EI19" s="181"/>
      <c r="EJ19" s="198"/>
      <c r="EK19" s="181"/>
      <c r="EL19" s="198"/>
      <c r="EM19" s="343"/>
      <c r="EN19" s="8" t="b">
        <v>0</v>
      </c>
      <c r="EO19" s="8" t="b">
        <v>0</v>
      </c>
      <c r="EP19" s="8" t="b">
        <v>0</v>
      </c>
      <c r="ES19" s="263">
        <f>COUNTIF(EP17:EP23, TRUE)</f>
        <v>0</v>
      </c>
      <c r="ET19" s="262" t="str">
        <f>IF(OR(AND(DJ$10&lt;&gt;"",COUNTA(DK19)=0),
AND(DS$10&lt;&gt;"",COUNTA(DT19)=0),
AND(EB$10&lt;&gt;"",COUNTA(EC19)=0)),"未入力があります。",
IF(OR(AND(DJ$10="",COUNTA(DK19)=1),AND(DS$10="",COUNTA(DT19)=1),
AND(EB$10="",COUNTA(EC19)=1)),"棟番号を入力してください。","")
)</f>
        <v/>
      </c>
      <c r="FA19" s="197"/>
      <c r="FB19" s="355"/>
      <c r="FC19" s="355"/>
      <c r="FD19" s="355"/>
      <c r="FE19" s="355"/>
      <c r="FF19" s="355"/>
      <c r="FG19" s="355"/>
      <c r="FH19" s="355"/>
      <c r="FI19" s="354"/>
      <c r="FJ19" s="197"/>
      <c r="FK19" s="201"/>
      <c r="FL19" s="201"/>
      <c r="FM19" s="201"/>
      <c r="FN19" s="201"/>
      <c r="FO19" s="353"/>
      <c r="FP19" s="353"/>
      <c r="FQ19" s="181"/>
      <c r="FR19" s="224"/>
      <c r="FS19" s="223"/>
      <c r="FT19" s="201"/>
      <c r="FU19" s="201"/>
      <c r="FV19" s="201"/>
      <c r="FW19" s="201"/>
      <c r="FX19" s="353"/>
      <c r="FY19" s="353"/>
      <c r="FZ19" s="181"/>
      <c r="GA19" s="224"/>
      <c r="GB19" s="223"/>
      <c r="GC19" s="201"/>
      <c r="GD19" s="201"/>
      <c r="GE19" s="201"/>
      <c r="GF19" s="201"/>
      <c r="GG19" s="353"/>
      <c r="GH19" s="353"/>
      <c r="GI19" s="181"/>
      <c r="GJ19" s="198"/>
      <c r="GK19" s="181"/>
      <c r="GL19" s="198"/>
      <c r="GM19" s="361"/>
      <c r="GN19" s="8" t="b">
        <v>0</v>
      </c>
      <c r="GO19" s="8" t="b">
        <v>0</v>
      </c>
      <c r="GP19" s="8" t="b">
        <v>0</v>
      </c>
    </row>
    <row r="20" spans="1:198" ht="23.1" customHeight="1">
      <c r="A20" s="197"/>
      <c r="B20" s="443" t="s">
        <v>2457</v>
      </c>
      <c r="C20" s="444"/>
      <c r="D20" s="444"/>
      <c r="E20" s="444"/>
      <c r="F20" s="444"/>
      <c r="G20" s="444"/>
      <c r="H20" s="444"/>
      <c r="I20" s="445"/>
      <c r="J20" s="306" t="s">
        <v>2315</v>
      </c>
      <c r="K20" s="452" t="s">
        <v>2318</v>
      </c>
      <c r="L20" s="453"/>
      <c r="M20" s="454"/>
      <c r="N20" s="473"/>
      <c r="O20" s="473"/>
      <c r="P20" s="473"/>
      <c r="Q20" s="473"/>
      <c r="R20" s="475"/>
      <c r="S20" s="194" t="s">
        <v>2315</v>
      </c>
      <c r="T20" s="452" t="s">
        <v>2318</v>
      </c>
      <c r="U20" s="453"/>
      <c r="V20" s="454"/>
      <c r="W20" s="472"/>
      <c r="X20" s="473"/>
      <c r="Y20" s="473"/>
      <c r="Z20" s="473"/>
      <c r="AA20" s="475"/>
      <c r="AB20" s="194" t="s">
        <v>2315</v>
      </c>
      <c r="AC20" s="452" t="s">
        <v>2318</v>
      </c>
      <c r="AD20" s="453"/>
      <c r="AE20" s="454"/>
      <c r="AF20" s="472"/>
      <c r="AG20" s="473"/>
      <c r="AH20" s="473"/>
      <c r="AI20" s="473"/>
      <c r="AJ20" s="474"/>
      <c r="AK20" s="181"/>
      <c r="AL20" s="198"/>
      <c r="AM20" s="285" t="str">
        <f>AT20&amp;AT21&amp;AT22&amp;AT23&amp;AT24&amp;AT25</f>
        <v/>
      </c>
      <c r="AN20" s="8"/>
      <c r="AO20" s="8"/>
      <c r="AP20" s="8"/>
      <c r="AS20" s="263"/>
      <c r="AT20" s="262" t="str">
        <f>IF(OR(AND(N20="",COUNTA(N21)=1),
AND(W20="",COUNTA(W21)=1),
AND(AF20="",COUNTA(AF21)=1)),"未入力です。",
IF(OR(AND(J$10="",COUNTA(N20)=1),AND(S$10="",COUNTA(W20)=1),
AND(AB$10="",COUNTA(AF20)=1)),"棟番号を入力してください。",""))</f>
        <v/>
      </c>
      <c r="AU20" s="262"/>
      <c r="AV20" s="262"/>
      <c r="AW20" s="262"/>
      <c r="AX20" s="262"/>
      <c r="AY20" s="262"/>
      <c r="BA20" s="197"/>
      <c r="BB20" s="443" t="s">
        <v>2457</v>
      </c>
      <c r="BC20" s="444"/>
      <c r="BD20" s="444"/>
      <c r="BE20" s="444"/>
      <c r="BF20" s="444"/>
      <c r="BG20" s="444"/>
      <c r="BH20" s="444"/>
      <c r="BI20" s="445"/>
      <c r="BJ20" s="306" t="s">
        <v>2315</v>
      </c>
      <c r="BK20" s="452" t="s">
        <v>2318</v>
      </c>
      <c r="BL20" s="453"/>
      <c r="BM20" s="454"/>
      <c r="BN20" s="473"/>
      <c r="BO20" s="473"/>
      <c r="BP20" s="473"/>
      <c r="BQ20" s="473"/>
      <c r="BR20" s="475"/>
      <c r="BS20" s="194" t="s">
        <v>2315</v>
      </c>
      <c r="BT20" s="452" t="s">
        <v>2318</v>
      </c>
      <c r="BU20" s="453"/>
      <c r="BV20" s="454"/>
      <c r="BW20" s="472"/>
      <c r="BX20" s="473"/>
      <c r="BY20" s="473"/>
      <c r="BZ20" s="473"/>
      <c r="CA20" s="475"/>
      <c r="CB20" s="194" t="s">
        <v>2315</v>
      </c>
      <c r="CC20" s="452" t="s">
        <v>2318</v>
      </c>
      <c r="CD20" s="453"/>
      <c r="CE20" s="454"/>
      <c r="CF20" s="472"/>
      <c r="CG20" s="473"/>
      <c r="CH20" s="473"/>
      <c r="CI20" s="473"/>
      <c r="CJ20" s="474"/>
      <c r="CK20" s="181"/>
      <c r="CL20" s="198"/>
      <c r="CM20" s="343" t="str">
        <f>CT20&amp;CT21&amp;CT22&amp;CT23&amp;CT24&amp;CT25</f>
        <v/>
      </c>
      <c r="CN20" s="8"/>
      <c r="CO20" s="8"/>
      <c r="CP20" s="8"/>
      <c r="CS20" s="263"/>
      <c r="CT20" s="262" t="str">
        <f>IF(OR(AND(BN20="",COUNTA(BN21)=1),
AND(BW20="",COUNTA(BW21)=1),
AND(CF20="",COUNTA(CF21)=1)),"未入力です。",
IF(OR(AND(BJ$10="",COUNTA(BN20)=1),AND(BS$10="",COUNTA(BW20)=1),
AND(CB$10="",COUNTA(CF20)=1)),"棟番号を入力してください。",""))</f>
        <v/>
      </c>
      <c r="CU20" s="262"/>
      <c r="CV20" s="262"/>
      <c r="CW20" s="262"/>
      <c r="CX20" s="262"/>
      <c r="CY20" s="262"/>
      <c r="DA20" s="197"/>
      <c r="DB20" s="443" t="s">
        <v>2457</v>
      </c>
      <c r="DC20" s="444"/>
      <c r="DD20" s="444"/>
      <c r="DE20" s="444"/>
      <c r="DF20" s="444"/>
      <c r="DG20" s="444"/>
      <c r="DH20" s="444"/>
      <c r="DI20" s="445"/>
      <c r="DJ20" s="306" t="s">
        <v>2315</v>
      </c>
      <c r="DK20" s="452" t="s">
        <v>2318</v>
      </c>
      <c r="DL20" s="453"/>
      <c r="DM20" s="454"/>
      <c r="DN20" s="473"/>
      <c r="DO20" s="473"/>
      <c r="DP20" s="473"/>
      <c r="DQ20" s="473"/>
      <c r="DR20" s="475"/>
      <c r="DS20" s="194" t="s">
        <v>2315</v>
      </c>
      <c r="DT20" s="452" t="s">
        <v>2318</v>
      </c>
      <c r="DU20" s="453"/>
      <c r="DV20" s="454"/>
      <c r="DW20" s="472"/>
      <c r="DX20" s="473"/>
      <c r="DY20" s="473"/>
      <c r="DZ20" s="473"/>
      <c r="EA20" s="475"/>
      <c r="EB20" s="194" t="s">
        <v>2315</v>
      </c>
      <c r="EC20" s="452" t="s">
        <v>2318</v>
      </c>
      <c r="ED20" s="453"/>
      <c r="EE20" s="454"/>
      <c r="EF20" s="472"/>
      <c r="EG20" s="473"/>
      <c r="EH20" s="473"/>
      <c r="EI20" s="473"/>
      <c r="EJ20" s="474"/>
      <c r="EK20" s="181"/>
      <c r="EL20" s="198"/>
      <c r="EM20" s="343" t="str">
        <f>ET20&amp;ET21&amp;ET22&amp;ET23&amp;ET24&amp;ET25</f>
        <v/>
      </c>
      <c r="EN20" s="8"/>
      <c r="EO20" s="8"/>
      <c r="EP20" s="8"/>
      <c r="ES20" s="263"/>
      <c r="ET20" s="262" t="str">
        <f>IF(OR(AND(DN20="",COUNTA(DN21)=1),
AND(DW20="",COUNTA(DW21)=1),
AND(EF20="",COUNTA(EF21)=1)),"未入力です。",
IF(OR(AND(DJ$10="",COUNTA(DN20)=1),AND(DS$10="",COUNTA(DW20)=1),
AND(EB$10="",COUNTA(EF20)=1)),"棟番号を入力してください。",""))</f>
        <v/>
      </c>
      <c r="FA20" s="197"/>
      <c r="FB20" s="443" t="s">
        <v>2457</v>
      </c>
      <c r="FC20" s="444"/>
      <c r="FD20" s="444"/>
      <c r="FE20" s="444"/>
      <c r="FF20" s="444"/>
      <c r="FG20" s="444"/>
      <c r="FH20" s="444"/>
      <c r="FI20" s="445"/>
      <c r="FJ20" s="306" t="s">
        <v>2315</v>
      </c>
      <c r="FK20" s="452" t="s">
        <v>2318</v>
      </c>
      <c r="FL20" s="453"/>
      <c r="FM20" s="454"/>
      <c r="FN20" s="473"/>
      <c r="FO20" s="473"/>
      <c r="FP20" s="473"/>
      <c r="FQ20" s="473"/>
      <c r="FR20" s="475"/>
      <c r="FS20" s="194" t="s">
        <v>2315</v>
      </c>
      <c r="FT20" s="452" t="s">
        <v>2318</v>
      </c>
      <c r="FU20" s="453"/>
      <c r="FV20" s="454"/>
      <c r="FW20" s="472"/>
      <c r="FX20" s="473"/>
      <c r="FY20" s="473"/>
      <c r="FZ20" s="473"/>
      <c r="GA20" s="475"/>
      <c r="GB20" s="194" t="s">
        <v>2315</v>
      </c>
      <c r="GC20" s="452" t="s">
        <v>2318</v>
      </c>
      <c r="GD20" s="453"/>
      <c r="GE20" s="454"/>
      <c r="GF20" s="472"/>
      <c r="GG20" s="473"/>
      <c r="GH20" s="473"/>
      <c r="GI20" s="473"/>
      <c r="GJ20" s="474"/>
      <c r="GK20" s="181"/>
      <c r="GL20" s="198"/>
      <c r="GM20" s="361" t="str">
        <f>GT20&amp;GT21&amp;GT22&amp;GT23&amp;GT24&amp;GT25</f>
        <v/>
      </c>
      <c r="GN20" s="8"/>
      <c r="GO20" s="8"/>
      <c r="GP20" s="8"/>
    </row>
    <row r="21" spans="1:198" ht="23.1" customHeight="1">
      <c r="A21" s="197"/>
      <c r="B21" s="446"/>
      <c r="C21" s="447"/>
      <c r="D21" s="447"/>
      <c r="E21" s="447"/>
      <c r="F21" s="447"/>
      <c r="G21" s="447"/>
      <c r="H21" s="447"/>
      <c r="I21" s="448"/>
      <c r="J21" s="307"/>
      <c r="K21" s="452" t="s">
        <v>2319</v>
      </c>
      <c r="L21" s="453"/>
      <c r="M21" s="454"/>
      <c r="N21" s="573"/>
      <c r="O21" s="573"/>
      <c r="P21" s="573"/>
      <c r="Q21" s="573"/>
      <c r="R21" s="218" t="s">
        <v>47</v>
      </c>
      <c r="S21" s="196"/>
      <c r="T21" s="452" t="s">
        <v>2319</v>
      </c>
      <c r="U21" s="453"/>
      <c r="V21" s="453"/>
      <c r="W21" s="455"/>
      <c r="X21" s="456"/>
      <c r="Y21" s="456"/>
      <c r="Z21" s="456"/>
      <c r="AA21" s="218" t="s">
        <v>47</v>
      </c>
      <c r="AB21" s="196"/>
      <c r="AC21" s="452" t="s">
        <v>2319</v>
      </c>
      <c r="AD21" s="453"/>
      <c r="AE21" s="453"/>
      <c r="AF21" s="455"/>
      <c r="AG21" s="456"/>
      <c r="AH21" s="456"/>
      <c r="AI21" s="456"/>
      <c r="AJ21" s="192" t="s">
        <v>47</v>
      </c>
      <c r="AK21" s="181"/>
      <c r="AL21" s="198"/>
      <c r="AM21" s="285"/>
      <c r="AN21" s="8"/>
      <c r="AO21" s="8"/>
      <c r="AP21" s="8"/>
      <c r="AS21" s="263"/>
      <c r="AT21" s="26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62"/>
      <c r="AV21" s="262"/>
      <c r="AW21" s="262"/>
      <c r="AX21" s="262"/>
      <c r="AY21" s="262"/>
      <c r="BA21" s="197"/>
      <c r="BB21" s="446"/>
      <c r="BC21" s="447"/>
      <c r="BD21" s="447"/>
      <c r="BE21" s="447"/>
      <c r="BF21" s="447"/>
      <c r="BG21" s="447"/>
      <c r="BH21" s="447"/>
      <c r="BI21" s="448"/>
      <c r="BJ21" s="307"/>
      <c r="BK21" s="452" t="s">
        <v>2319</v>
      </c>
      <c r="BL21" s="453"/>
      <c r="BM21" s="454"/>
      <c r="BN21" s="573"/>
      <c r="BO21" s="573"/>
      <c r="BP21" s="573"/>
      <c r="BQ21" s="573"/>
      <c r="BR21" s="218" t="s">
        <v>47</v>
      </c>
      <c r="BS21" s="196"/>
      <c r="BT21" s="452" t="s">
        <v>2319</v>
      </c>
      <c r="BU21" s="453"/>
      <c r="BV21" s="453"/>
      <c r="BW21" s="455"/>
      <c r="BX21" s="456"/>
      <c r="BY21" s="456"/>
      <c r="BZ21" s="456"/>
      <c r="CA21" s="218" t="s">
        <v>47</v>
      </c>
      <c r="CB21" s="196"/>
      <c r="CC21" s="452" t="s">
        <v>2319</v>
      </c>
      <c r="CD21" s="453"/>
      <c r="CE21" s="453"/>
      <c r="CF21" s="455"/>
      <c r="CG21" s="456"/>
      <c r="CH21" s="456"/>
      <c r="CI21" s="456"/>
      <c r="CJ21" s="192" t="s">
        <v>47</v>
      </c>
      <c r="CK21" s="181"/>
      <c r="CL21" s="198"/>
      <c r="CM21" s="343"/>
      <c r="CN21" s="8"/>
      <c r="CO21" s="8"/>
      <c r="CP21" s="8"/>
      <c r="CS21" s="263"/>
      <c r="CT21" s="26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62"/>
      <c r="CV21" s="262"/>
      <c r="CW21" s="262"/>
      <c r="CX21" s="262"/>
      <c r="CY21" s="262"/>
      <c r="DA21" s="197"/>
      <c r="DB21" s="446"/>
      <c r="DC21" s="447"/>
      <c r="DD21" s="447"/>
      <c r="DE21" s="447"/>
      <c r="DF21" s="447"/>
      <c r="DG21" s="447"/>
      <c r="DH21" s="447"/>
      <c r="DI21" s="448"/>
      <c r="DJ21" s="307"/>
      <c r="DK21" s="452" t="s">
        <v>2319</v>
      </c>
      <c r="DL21" s="453"/>
      <c r="DM21" s="454"/>
      <c r="DN21" s="573"/>
      <c r="DO21" s="573"/>
      <c r="DP21" s="573"/>
      <c r="DQ21" s="573"/>
      <c r="DR21" s="218" t="s">
        <v>47</v>
      </c>
      <c r="DS21" s="196"/>
      <c r="DT21" s="452" t="s">
        <v>2319</v>
      </c>
      <c r="DU21" s="453"/>
      <c r="DV21" s="453"/>
      <c r="DW21" s="455"/>
      <c r="DX21" s="456"/>
      <c r="DY21" s="456"/>
      <c r="DZ21" s="456"/>
      <c r="EA21" s="218" t="s">
        <v>47</v>
      </c>
      <c r="EB21" s="196"/>
      <c r="EC21" s="452" t="s">
        <v>2319</v>
      </c>
      <c r="ED21" s="453"/>
      <c r="EE21" s="453"/>
      <c r="EF21" s="455"/>
      <c r="EG21" s="456"/>
      <c r="EH21" s="456"/>
      <c r="EI21" s="456"/>
      <c r="EJ21" s="192" t="s">
        <v>47</v>
      </c>
      <c r="EK21" s="181"/>
      <c r="EL21" s="198"/>
      <c r="EM21" s="343"/>
      <c r="EN21" s="8"/>
      <c r="EO21" s="8"/>
      <c r="EP21" s="8"/>
      <c r="ES21" s="263"/>
      <c r="ET21" s="26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7"/>
      <c r="FB21" s="446"/>
      <c r="FC21" s="447"/>
      <c r="FD21" s="447"/>
      <c r="FE21" s="447"/>
      <c r="FF21" s="447"/>
      <c r="FG21" s="447"/>
      <c r="FH21" s="447"/>
      <c r="FI21" s="448"/>
      <c r="FJ21" s="307"/>
      <c r="FK21" s="452" t="s">
        <v>2319</v>
      </c>
      <c r="FL21" s="453"/>
      <c r="FM21" s="454"/>
      <c r="FN21" s="573"/>
      <c r="FO21" s="573"/>
      <c r="FP21" s="573"/>
      <c r="FQ21" s="573"/>
      <c r="FR21" s="218" t="s">
        <v>47</v>
      </c>
      <c r="FS21" s="196"/>
      <c r="FT21" s="452" t="s">
        <v>2319</v>
      </c>
      <c r="FU21" s="453"/>
      <c r="FV21" s="453"/>
      <c r="FW21" s="455"/>
      <c r="FX21" s="456"/>
      <c r="FY21" s="456"/>
      <c r="FZ21" s="456"/>
      <c r="GA21" s="218" t="s">
        <v>47</v>
      </c>
      <c r="GB21" s="196"/>
      <c r="GC21" s="452" t="s">
        <v>2319</v>
      </c>
      <c r="GD21" s="453"/>
      <c r="GE21" s="453"/>
      <c r="GF21" s="455"/>
      <c r="GG21" s="456"/>
      <c r="GH21" s="456"/>
      <c r="GI21" s="456"/>
      <c r="GJ21" s="192" t="s">
        <v>47</v>
      </c>
      <c r="GK21" s="181"/>
      <c r="GL21" s="198"/>
      <c r="GM21" s="361"/>
      <c r="GN21" s="8"/>
      <c r="GO21" s="8"/>
      <c r="GP21" s="8"/>
    </row>
    <row r="22" spans="1:198" ht="23.1" customHeight="1">
      <c r="A22" s="197"/>
      <c r="B22" s="446"/>
      <c r="C22" s="447"/>
      <c r="D22" s="447"/>
      <c r="E22" s="447"/>
      <c r="F22" s="447"/>
      <c r="G22" s="447"/>
      <c r="H22" s="447"/>
      <c r="I22" s="448"/>
      <c r="J22" s="306" t="s">
        <v>2316</v>
      </c>
      <c r="K22" s="452" t="s">
        <v>2318</v>
      </c>
      <c r="L22" s="453"/>
      <c r="M22" s="454"/>
      <c r="N22" s="473"/>
      <c r="O22" s="473"/>
      <c r="P22" s="473"/>
      <c r="Q22" s="473"/>
      <c r="R22" s="475"/>
      <c r="S22" s="194" t="s">
        <v>2316</v>
      </c>
      <c r="T22" s="452" t="s">
        <v>2318</v>
      </c>
      <c r="U22" s="453"/>
      <c r="V22" s="454"/>
      <c r="W22" s="472"/>
      <c r="X22" s="473"/>
      <c r="Y22" s="473"/>
      <c r="Z22" s="473"/>
      <c r="AA22" s="475"/>
      <c r="AB22" s="194" t="s">
        <v>2316</v>
      </c>
      <c r="AC22" s="452" t="s">
        <v>2318</v>
      </c>
      <c r="AD22" s="453"/>
      <c r="AE22" s="454"/>
      <c r="AF22" s="472"/>
      <c r="AG22" s="473"/>
      <c r="AH22" s="473"/>
      <c r="AI22" s="473"/>
      <c r="AJ22" s="474"/>
      <c r="AK22" s="181"/>
      <c r="AL22" s="198"/>
      <c r="AM22" s="285"/>
      <c r="AN22" s="8"/>
      <c r="AO22" s="8"/>
      <c r="AP22" s="8"/>
      <c r="AS22" s="263"/>
      <c r="AT22" s="262" t="str">
        <f>IF(OR(AND(N22="",COUNTA(N23)=1),
AND(W22="",COUNTA(W23)=1),
AND(AF22="",COUNTA(AF23)=1)),"未入力です。",
IF(OR(AND(J$10="",COUNTA(N22)=1),AND(S$10="",COUNTA(W22)=1),
AND(AB$10="",COUNTA(AF22)=1)),"棟番号を入力してください。",""))</f>
        <v/>
      </c>
      <c r="AU22" s="262"/>
      <c r="AV22" s="262"/>
      <c r="AW22" s="262"/>
      <c r="AX22" s="262"/>
      <c r="AY22" s="262"/>
      <c r="BA22" s="197"/>
      <c r="BB22" s="446"/>
      <c r="BC22" s="447"/>
      <c r="BD22" s="447"/>
      <c r="BE22" s="447"/>
      <c r="BF22" s="447"/>
      <c r="BG22" s="447"/>
      <c r="BH22" s="447"/>
      <c r="BI22" s="448"/>
      <c r="BJ22" s="306" t="s">
        <v>2316</v>
      </c>
      <c r="BK22" s="452" t="s">
        <v>2318</v>
      </c>
      <c r="BL22" s="453"/>
      <c r="BM22" s="454"/>
      <c r="BN22" s="473"/>
      <c r="BO22" s="473"/>
      <c r="BP22" s="473"/>
      <c r="BQ22" s="473"/>
      <c r="BR22" s="475"/>
      <c r="BS22" s="194" t="s">
        <v>2316</v>
      </c>
      <c r="BT22" s="452" t="s">
        <v>2318</v>
      </c>
      <c r="BU22" s="453"/>
      <c r="BV22" s="454"/>
      <c r="BW22" s="472"/>
      <c r="BX22" s="473"/>
      <c r="BY22" s="473"/>
      <c r="BZ22" s="473"/>
      <c r="CA22" s="475"/>
      <c r="CB22" s="194" t="s">
        <v>2316</v>
      </c>
      <c r="CC22" s="452" t="s">
        <v>2318</v>
      </c>
      <c r="CD22" s="453"/>
      <c r="CE22" s="454"/>
      <c r="CF22" s="472"/>
      <c r="CG22" s="473"/>
      <c r="CH22" s="473"/>
      <c r="CI22" s="473"/>
      <c r="CJ22" s="474"/>
      <c r="CK22" s="181"/>
      <c r="CL22" s="198"/>
      <c r="CM22" s="343"/>
      <c r="CN22" s="8"/>
      <c r="CO22" s="8"/>
      <c r="CP22" s="8"/>
      <c r="CS22" s="263"/>
      <c r="CT22" s="262" t="str">
        <f>IF(OR(AND(BN22="",COUNTA(BN23)=1),
AND(BW22="",COUNTA(BW23)=1),
AND(CF22="",COUNTA(CF23)=1)),"未入力です。",
IF(OR(AND(BJ$10="",COUNTA(BN22)=1),AND(BS$10="",COUNTA(BW22)=1),
AND(CB$10="",COUNTA(CF22)=1)),"棟番号を入力してください。",""))</f>
        <v/>
      </c>
      <c r="CU22" s="262"/>
      <c r="CV22" s="262"/>
      <c r="CW22" s="262"/>
      <c r="CX22" s="262"/>
      <c r="CY22" s="262"/>
      <c r="DA22" s="197"/>
      <c r="DB22" s="446"/>
      <c r="DC22" s="447"/>
      <c r="DD22" s="447"/>
      <c r="DE22" s="447"/>
      <c r="DF22" s="447"/>
      <c r="DG22" s="447"/>
      <c r="DH22" s="447"/>
      <c r="DI22" s="448"/>
      <c r="DJ22" s="306" t="s">
        <v>2316</v>
      </c>
      <c r="DK22" s="452" t="s">
        <v>2318</v>
      </c>
      <c r="DL22" s="453"/>
      <c r="DM22" s="454"/>
      <c r="DN22" s="473"/>
      <c r="DO22" s="473"/>
      <c r="DP22" s="473"/>
      <c r="DQ22" s="473"/>
      <c r="DR22" s="475"/>
      <c r="DS22" s="194" t="s">
        <v>2316</v>
      </c>
      <c r="DT22" s="452" t="s">
        <v>2318</v>
      </c>
      <c r="DU22" s="453"/>
      <c r="DV22" s="454"/>
      <c r="DW22" s="472"/>
      <c r="DX22" s="473"/>
      <c r="DY22" s="473"/>
      <c r="DZ22" s="473"/>
      <c r="EA22" s="475"/>
      <c r="EB22" s="194" t="s">
        <v>2316</v>
      </c>
      <c r="EC22" s="452" t="s">
        <v>2318</v>
      </c>
      <c r="ED22" s="453"/>
      <c r="EE22" s="454"/>
      <c r="EF22" s="472"/>
      <c r="EG22" s="473"/>
      <c r="EH22" s="473"/>
      <c r="EI22" s="473"/>
      <c r="EJ22" s="474"/>
      <c r="EK22" s="181"/>
      <c r="EL22" s="198"/>
      <c r="EM22" s="343"/>
      <c r="EN22" s="8"/>
      <c r="EO22" s="8"/>
      <c r="EP22" s="8"/>
      <c r="ES22" s="263"/>
      <c r="ET22" s="262" t="str">
        <f>IF(OR(AND(DN22="",COUNTA(DN23)=1),
AND(DW22="",COUNTA(DW23)=1),
AND(EF22="",COUNTA(EF23)=1)),"未入力です。",
IF(OR(AND(DJ$10="",COUNTA(DN22)=1),AND(DS$10="",COUNTA(DW22)=1),
AND(EB$10="",COUNTA(EF22)=1)),"棟番号を入力してください。",""))</f>
        <v/>
      </c>
      <c r="FA22" s="197"/>
      <c r="FB22" s="446"/>
      <c r="FC22" s="447"/>
      <c r="FD22" s="447"/>
      <c r="FE22" s="447"/>
      <c r="FF22" s="447"/>
      <c r="FG22" s="447"/>
      <c r="FH22" s="447"/>
      <c r="FI22" s="448"/>
      <c r="FJ22" s="306" t="s">
        <v>2316</v>
      </c>
      <c r="FK22" s="452" t="s">
        <v>2318</v>
      </c>
      <c r="FL22" s="453"/>
      <c r="FM22" s="454"/>
      <c r="FN22" s="473"/>
      <c r="FO22" s="473"/>
      <c r="FP22" s="473"/>
      <c r="FQ22" s="473"/>
      <c r="FR22" s="475"/>
      <c r="FS22" s="194" t="s">
        <v>2316</v>
      </c>
      <c r="FT22" s="452" t="s">
        <v>2318</v>
      </c>
      <c r="FU22" s="453"/>
      <c r="FV22" s="454"/>
      <c r="FW22" s="472"/>
      <c r="FX22" s="473"/>
      <c r="FY22" s="473"/>
      <c r="FZ22" s="473"/>
      <c r="GA22" s="475"/>
      <c r="GB22" s="194" t="s">
        <v>2316</v>
      </c>
      <c r="GC22" s="452" t="s">
        <v>2318</v>
      </c>
      <c r="GD22" s="453"/>
      <c r="GE22" s="454"/>
      <c r="GF22" s="472"/>
      <c r="GG22" s="473"/>
      <c r="GH22" s="473"/>
      <c r="GI22" s="473"/>
      <c r="GJ22" s="474"/>
      <c r="GK22" s="181"/>
      <c r="GL22" s="198"/>
      <c r="GM22" s="361"/>
      <c r="GN22" s="8"/>
      <c r="GO22" s="8"/>
      <c r="GP22" s="8"/>
    </row>
    <row r="23" spans="1:198" ht="23.1" customHeight="1">
      <c r="A23" s="197"/>
      <c r="B23" s="446"/>
      <c r="C23" s="447"/>
      <c r="D23" s="447"/>
      <c r="E23" s="447"/>
      <c r="F23" s="447"/>
      <c r="G23" s="447"/>
      <c r="H23" s="447"/>
      <c r="I23" s="448"/>
      <c r="J23" s="307"/>
      <c r="K23" s="452" t="s">
        <v>2319</v>
      </c>
      <c r="L23" s="453"/>
      <c r="M23" s="454"/>
      <c r="N23" s="573"/>
      <c r="O23" s="573"/>
      <c r="P23" s="573"/>
      <c r="Q23" s="573"/>
      <c r="R23" s="218" t="s">
        <v>47</v>
      </c>
      <c r="S23" s="196"/>
      <c r="T23" s="452" t="s">
        <v>2319</v>
      </c>
      <c r="U23" s="453"/>
      <c r="V23" s="453"/>
      <c r="W23" s="455"/>
      <c r="X23" s="456"/>
      <c r="Y23" s="456"/>
      <c r="Z23" s="456"/>
      <c r="AA23" s="218" t="s">
        <v>47</v>
      </c>
      <c r="AB23" s="196"/>
      <c r="AC23" s="452" t="s">
        <v>2319</v>
      </c>
      <c r="AD23" s="453"/>
      <c r="AE23" s="453"/>
      <c r="AF23" s="455"/>
      <c r="AG23" s="456"/>
      <c r="AH23" s="456"/>
      <c r="AI23" s="456"/>
      <c r="AJ23" s="192" t="s">
        <v>47</v>
      </c>
      <c r="AK23" s="181"/>
      <c r="AL23" s="198"/>
      <c r="AM23" s="285"/>
      <c r="AN23" s="8"/>
      <c r="AO23" s="8"/>
      <c r="AP23" s="8"/>
      <c r="AS23" s="263"/>
      <c r="AT23" s="26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62"/>
      <c r="AV23" s="262"/>
      <c r="AW23" s="262"/>
      <c r="AX23" s="262"/>
      <c r="AY23" s="262"/>
      <c r="BA23" s="197"/>
      <c r="BB23" s="446"/>
      <c r="BC23" s="447"/>
      <c r="BD23" s="447"/>
      <c r="BE23" s="447"/>
      <c r="BF23" s="447"/>
      <c r="BG23" s="447"/>
      <c r="BH23" s="447"/>
      <c r="BI23" s="448"/>
      <c r="BJ23" s="307"/>
      <c r="BK23" s="452" t="s">
        <v>2319</v>
      </c>
      <c r="BL23" s="453"/>
      <c r="BM23" s="454"/>
      <c r="BN23" s="573"/>
      <c r="BO23" s="573"/>
      <c r="BP23" s="573"/>
      <c r="BQ23" s="573"/>
      <c r="BR23" s="218" t="s">
        <v>47</v>
      </c>
      <c r="BS23" s="196"/>
      <c r="BT23" s="452" t="s">
        <v>2319</v>
      </c>
      <c r="BU23" s="453"/>
      <c r="BV23" s="453"/>
      <c r="BW23" s="455"/>
      <c r="BX23" s="456"/>
      <c r="BY23" s="456"/>
      <c r="BZ23" s="456"/>
      <c r="CA23" s="218" t="s">
        <v>47</v>
      </c>
      <c r="CB23" s="196"/>
      <c r="CC23" s="452" t="s">
        <v>2319</v>
      </c>
      <c r="CD23" s="453"/>
      <c r="CE23" s="453"/>
      <c r="CF23" s="455"/>
      <c r="CG23" s="456"/>
      <c r="CH23" s="456"/>
      <c r="CI23" s="456"/>
      <c r="CJ23" s="192" t="s">
        <v>47</v>
      </c>
      <c r="CK23" s="181"/>
      <c r="CL23" s="198"/>
      <c r="CM23" s="343"/>
      <c r="CN23" s="8"/>
      <c r="CO23" s="8"/>
      <c r="CP23" s="8"/>
      <c r="CS23" s="263"/>
      <c r="CT23" s="26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62"/>
      <c r="CV23" s="262"/>
      <c r="CW23" s="262"/>
      <c r="CX23" s="262"/>
      <c r="CY23" s="262"/>
      <c r="DA23" s="197"/>
      <c r="DB23" s="446"/>
      <c r="DC23" s="447"/>
      <c r="DD23" s="447"/>
      <c r="DE23" s="447"/>
      <c r="DF23" s="447"/>
      <c r="DG23" s="447"/>
      <c r="DH23" s="447"/>
      <c r="DI23" s="448"/>
      <c r="DJ23" s="307"/>
      <c r="DK23" s="452" t="s">
        <v>2319</v>
      </c>
      <c r="DL23" s="453"/>
      <c r="DM23" s="454"/>
      <c r="DN23" s="573"/>
      <c r="DO23" s="573"/>
      <c r="DP23" s="573"/>
      <c r="DQ23" s="573"/>
      <c r="DR23" s="218" t="s">
        <v>47</v>
      </c>
      <c r="DS23" s="196"/>
      <c r="DT23" s="452" t="s">
        <v>2319</v>
      </c>
      <c r="DU23" s="453"/>
      <c r="DV23" s="453"/>
      <c r="DW23" s="455"/>
      <c r="DX23" s="456"/>
      <c r="DY23" s="456"/>
      <c r="DZ23" s="456"/>
      <c r="EA23" s="218" t="s">
        <v>47</v>
      </c>
      <c r="EB23" s="196"/>
      <c r="EC23" s="452" t="s">
        <v>2319</v>
      </c>
      <c r="ED23" s="453"/>
      <c r="EE23" s="453"/>
      <c r="EF23" s="455"/>
      <c r="EG23" s="456"/>
      <c r="EH23" s="456"/>
      <c r="EI23" s="456"/>
      <c r="EJ23" s="192" t="s">
        <v>47</v>
      </c>
      <c r="EK23" s="181"/>
      <c r="EL23" s="198"/>
      <c r="EM23" s="343"/>
      <c r="EN23" s="8"/>
      <c r="EO23" s="8"/>
      <c r="EP23" s="8"/>
      <c r="ES23" s="263"/>
      <c r="ET23" s="26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7"/>
      <c r="FB23" s="446"/>
      <c r="FC23" s="447"/>
      <c r="FD23" s="447"/>
      <c r="FE23" s="447"/>
      <c r="FF23" s="447"/>
      <c r="FG23" s="447"/>
      <c r="FH23" s="447"/>
      <c r="FI23" s="448"/>
      <c r="FJ23" s="307"/>
      <c r="FK23" s="452" t="s">
        <v>2319</v>
      </c>
      <c r="FL23" s="453"/>
      <c r="FM23" s="454"/>
      <c r="FN23" s="573"/>
      <c r="FO23" s="573"/>
      <c r="FP23" s="573"/>
      <c r="FQ23" s="573"/>
      <c r="FR23" s="218" t="s">
        <v>47</v>
      </c>
      <c r="FS23" s="196"/>
      <c r="FT23" s="452" t="s">
        <v>2319</v>
      </c>
      <c r="FU23" s="453"/>
      <c r="FV23" s="453"/>
      <c r="FW23" s="455"/>
      <c r="FX23" s="456"/>
      <c r="FY23" s="456"/>
      <c r="FZ23" s="456"/>
      <c r="GA23" s="218" t="s">
        <v>47</v>
      </c>
      <c r="GB23" s="196"/>
      <c r="GC23" s="452" t="s">
        <v>2319</v>
      </c>
      <c r="GD23" s="453"/>
      <c r="GE23" s="453"/>
      <c r="GF23" s="455"/>
      <c r="GG23" s="456"/>
      <c r="GH23" s="456"/>
      <c r="GI23" s="456"/>
      <c r="GJ23" s="192" t="s">
        <v>47</v>
      </c>
      <c r="GK23" s="181"/>
      <c r="GL23" s="198"/>
      <c r="GM23" s="361"/>
      <c r="GN23" s="8"/>
      <c r="GO23" s="8"/>
      <c r="GP23" s="8"/>
    </row>
    <row r="24" spans="1:198" ht="23.1" customHeight="1">
      <c r="A24" s="197"/>
      <c r="B24" s="446"/>
      <c r="C24" s="447"/>
      <c r="D24" s="447"/>
      <c r="E24" s="447"/>
      <c r="F24" s="447"/>
      <c r="G24" s="447"/>
      <c r="H24" s="447"/>
      <c r="I24" s="448"/>
      <c r="J24" s="193" t="s">
        <v>2317</v>
      </c>
      <c r="K24" s="452" t="s">
        <v>2318</v>
      </c>
      <c r="L24" s="453"/>
      <c r="M24" s="454"/>
      <c r="N24" s="473"/>
      <c r="O24" s="473"/>
      <c r="P24" s="473"/>
      <c r="Q24" s="473"/>
      <c r="R24" s="475"/>
      <c r="S24" s="178" t="s">
        <v>2317</v>
      </c>
      <c r="T24" s="452" t="s">
        <v>2318</v>
      </c>
      <c r="U24" s="453"/>
      <c r="V24" s="454"/>
      <c r="W24" s="472"/>
      <c r="X24" s="473"/>
      <c r="Y24" s="473"/>
      <c r="Z24" s="473"/>
      <c r="AA24" s="475"/>
      <c r="AB24" s="178" t="s">
        <v>2317</v>
      </c>
      <c r="AC24" s="452" t="s">
        <v>2318</v>
      </c>
      <c r="AD24" s="453"/>
      <c r="AE24" s="454"/>
      <c r="AF24" s="472"/>
      <c r="AG24" s="473"/>
      <c r="AH24" s="473"/>
      <c r="AI24" s="473"/>
      <c r="AJ24" s="474"/>
      <c r="AK24" s="181"/>
      <c r="AL24" s="198"/>
      <c r="AM24" s="285"/>
      <c r="AN24" s="8"/>
      <c r="AO24" s="8"/>
      <c r="AP24" s="8"/>
      <c r="AS24" s="263"/>
      <c r="AT24" s="262" t="str">
        <f>IF(OR(AND(N24="",COUNTA(N25)=1),
AND(W24="",COUNTA(W25)=1),
AND(AF24="",COUNTA(AF25)=1)),"未入力です。",
IF(OR(AND(J$10="",COUNTA(N24)=1),AND(S$10="",COUNTA(W24)=1),
AND(AB$10="",COUNTA(AF24)=1)),"棟番号を入力してください。",""))</f>
        <v/>
      </c>
      <c r="AU24" s="262"/>
      <c r="AV24" s="262"/>
      <c r="AW24" s="262"/>
      <c r="AX24" s="262"/>
      <c r="AY24" s="262"/>
      <c r="BA24" s="197"/>
      <c r="BB24" s="446"/>
      <c r="BC24" s="447"/>
      <c r="BD24" s="447"/>
      <c r="BE24" s="447"/>
      <c r="BF24" s="447"/>
      <c r="BG24" s="447"/>
      <c r="BH24" s="447"/>
      <c r="BI24" s="448"/>
      <c r="BJ24" s="193" t="s">
        <v>2317</v>
      </c>
      <c r="BK24" s="452" t="s">
        <v>2318</v>
      </c>
      <c r="BL24" s="453"/>
      <c r="BM24" s="454"/>
      <c r="BN24" s="473"/>
      <c r="BO24" s="473"/>
      <c r="BP24" s="473"/>
      <c r="BQ24" s="473"/>
      <c r="BR24" s="475"/>
      <c r="BS24" s="178" t="s">
        <v>2317</v>
      </c>
      <c r="BT24" s="452" t="s">
        <v>2318</v>
      </c>
      <c r="BU24" s="453"/>
      <c r="BV24" s="454"/>
      <c r="BW24" s="472"/>
      <c r="BX24" s="473"/>
      <c r="BY24" s="473"/>
      <c r="BZ24" s="473"/>
      <c r="CA24" s="475"/>
      <c r="CB24" s="178" t="s">
        <v>2317</v>
      </c>
      <c r="CC24" s="452" t="s">
        <v>2318</v>
      </c>
      <c r="CD24" s="453"/>
      <c r="CE24" s="454"/>
      <c r="CF24" s="472"/>
      <c r="CG24" s="473"/>
      <c r="CH24" s="473"/>
      <c r="CI24" s="473"/>
      <c r="CJ24" s="474"/>
      <c r="CK24" s="181"/>
      <c r="CL24" s="198"/>
      <c r="CM24" s="343"/>
      <c r="CN24" s="8"/>
      <c r="CO24" s="8"/>
      <c r="CP24" s="8"/>
      <c r="CS24" s="263"/>
      <c r="CT24" s="262" t="str">
        <f>IF(OR(AND(BN24="",COUNTA(BN25)=1),
AND(BW24="",COUNTA(BW25)=1),
AND(CF24="",COUNTA(CF25)=1)),"未入力です。",
IF(OR(AND(BJ$10="",COUNTA(BN24)=1),AND(BS$10="",COUNTA(BW24)=1),
AND(CB$10="",COUNTA(CF24)=1)),"棟番号を入力してください。",""))</f>
        <v/>
      </c>
      <c r="CU24" s="262"/>
      <c r="CV24" s="262"/>
      <c r="CW24" s="262"/>
      <c r="CX24" s="262"/>
      <c r="CY24" s="262"/>
      <c r="DA24" s="197"/>
      <c r="DB24" s="446"/>
      <c r="DC24" s="447"/>
      <c r="DD24" s="447"/>
      <c r="DE24" s="447"/>
      <c r="DF24" s="447"/>
      <c r="DG24" s="447"/>
      <c r="DH24" s="447"/>
      <c r="DI24" s="448"/>
      <c r="DJ24" s="193" t="s">
        <v>2317</v>
      </c>
      <c r="DK24" s="452" t="s">
        <v>2318</v>
      </c>
      <c r="DL24" s="453"/>
      <c r="DM24" s="454"/>
      <c r="DN24" s="473"/>
      <c r="DO24" s="473"/>
      <c r="DP24" s="473"/>
      <c r="DQ24" s="473"/>
      <c r="DR24" s="475"/>
      <c r="DS24" s="178" t="s">
        <v>2317</v>
      </c>
      <c r="DT24" s="452" t="s">
        <v>2318</v>
      </c>
      <c r="DU24" s="453"/>
      <c r="DV24" s="454"/>
      <c r="DW24" s="472"/>
      <c r="DX24" s="473"/>
      <c r="DY24" s="473"/>
      <c r="DZ24" s="473"/>
      <c r="EA24" s="475"/>
      <c r="EB24" s="178" t="s">
        <v>2317</v>
      </c>
      <c r="EC24" s="452" t="s">
        <v>2318</v>
      </c>
      <c r="ED24" s="453"/>
      <c r="EE24" s="454"/>
      <c r="EF24" s="472"/>
      <c r="EG24" s="473"/>
      <c r="EH24" s="473"/>
      <c r="EI24" s="473"/>
      <c r="EJ24" s="474"/>
      <c r="EK24" s="181"/>
      <c r="EL24" s="198"/>
      <c r="EM24" s="343"/>
      <c r="EN24" s="8"/>
      <c r="EO24" s="8"/>
      <c r="EP24" s="8"/>
      <c r="ES24" s="263"/>
      <c r="ET24" s="262" t="str">
        <f>IF(OR(AND(DN24="",COUNTA(DN25)=1),
AND(DW24="",COUNTA(DW25)=1),
AND(EF24="",COUNTA(EF25)=1)),"未入力です。",
IF(OR(AND(DJ$10="",COUNTA(DN24)=1),AND(DS$10="",COUNTA(DW24)=1),
AND(EB$10="",COUNTA(EF24)=1)),"棟番号を入力してください。",""))</f>
        <v/>
      </c>
      <c r="FA24" s="197"/>
      <c r="FB24" s="446"/>
      <c r="FC24" s="447"/>
      <c r="FD24" s="447"/>
      <c r="FE24" s="447"/>
      <c r="FF24" s="447"/>
      <c r="FG24" s="447"/>
      <c r="FH24" s="447"/>
      <c r="FI24" s="448"/>
      <c r="FJ24" s="193" t="s">
        <v>2317</v>
      </c>
      <c r="FK24" s="452" t="s">
        <v>2318</v>
      </c>
      <c r="FL24" s="453"/>
      <c r="FM24" s="454"/>
      <c r="FN24" s="473"/>
      <c r="FO24" s="473"/>
      <c r="FP24" s="473"/>
      <c r="FQ24" s="473"/>
      <c r="FR24" s="475"/>
      <c r="FS24" s="178" t="s">
        <v>2317</v>
      </c>
      <c r="FT24" s="452" t="s">
        <v>2318</v>
      </c>
      <c r="FU24" s="453"/>
      <c r="FV24" s="454"/>
      <c r="FW24" s="472"/>
      <c r="FX24" s="473"/>
      <c r="FY24" s="473"/>
      <c r="FZ24" s="473"/>
      <c r="GA24" s="475"/>
      <c r="GB24" s="178" t="s">
        <v>2317</v>
      </c>
      <c r="GC24" s="452" t="s">
        <v>2318</v>
      </c>
      <c r="GD24" s="453"/>
      <c r="GE24" s="454"/>
      <c r="GF24" s="472"/>
      <c r="GG24" s="473"/>
      <c r="GH24" s="473"/>
      <c r="GI24" s="473"/>
      <c r="GJ24" s="474"/>
      <c r="GK24" s="181"/>
      <c r="GL24" s="198"/>
      <c r="GM24" s="361"/>
      <c r="GN24" s="8"/>
      <c r="GO24" s="8"/>
      <c r="GP24" s="8"/>
    </row>
    <row r="25" spans="1:198" ht="23.1" customHeight="1">
      <c r="A25" s="197"/>
      <c r="B25" s="449"/>
      <c r="C25" s="450"/>
      <c r="D25" s="450"/>
      <c r="E25" s="450"/>
      <c r="F25" s="450"/>
      <c r="G25" s="450"/>
      <c r="H25" s="450"/>
      <c r="I25" s="451"/>
      <c r="J25" s="195"/>
      <c r="K25" s="452" t="s">
        <v>2319</v>
      </c>
      <c r="L25" s="453"/>
      <c r="M25" s="454"/>
      <c r="N25" s="456"/>
      <c r="O25" s="456"/>
      <c r="P25" s="456"/>
      <c r="Q25" s="456"/>
      <c r="R25" s="218" t="s">
        <v>47</v>
      </c>
      <c r="S25" s="179"/>
      <c r="T25" s="452" t="s">
        <v>2319</v>
      </c>
      <c r="U25" s="453"/>
      <c r="V25" s="453"/>
      <c r="W25" s="455"/>
      <c r="X25" s="456"/>
      <c r="Y25" s="456"/>
      <c r="Z25" s="456"/>
      <c r="AA25" s="218" t="s">
        <v>47</v>
      </c>
      <c r="AB25" s="179"/>
      <c r="AC25" s="452" t="s">
        <v>2319</v>
      </c>
      <c r="AD25" s="453"/>
      <c r="AE25" s="453"/>
      <c r="AF25" s="455"/>
      <c r="AG25" s="456"/>
      <c r="AH25" s="456"/>
      <c r="AI25" s="456"/>
      <c r="AJ25" s="192" t="s">
        <v>47</v>
      </c>
      <c r="AK25" s="181"/>
      <c r="AL25" s="198"/>
      <c r="AM25" s="4"/>
      <c r="AN25" s="8"/>
      <c r="AO25" s="8"/>
      <c r="AP25" s="8"/>
      <c r="AS25" s="263"/>
      <c r="AT25" s="26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62"/>
      <c r="AV25" s="262"/>
      <c r="AW25" s="262"/>
      <c r="AX25" s="262"/>
      <c r="AY25" s="262"/>
      <c r="BA25" s="197"/>
      <c r="BB25" s="449"/>
      <c r="BC25" s="450"/>
      <c r="BD25" s="450"/>
      <c r="BE25" s="450"/>
      <c r="BF25" s="450"/>
      <c r="BG25" s="450"/>
      <c r="BH25" s="450"/>
      <c r="BI25" s="451"/>
      <c r="BJ25" s="195"/>
      <c r="BK25" s="452" t="s">
        <v>2319</v>
      </c>
      <c r="BL25" s="453"/>
      <c r="BM25" s="454"/>
      <c r="BN25" s="456"/>
      <c r="BO25" s="456"/>
      <c r="BP25" s="456"/>
      <c r="BQ25" s="456"/>
      <c r="BR25" s="218" t="s">
        <v>47</v>
      </c>
      <c r="BS25" s="179"/>
      <c r="BT25" s="452" t="s">
        <v>2319</v>
      </c>
      <c r="BU25" s="453"/>
      <c r="BV25" s="453"/>
      <c r="BW25" s="455"/>
      <c r="BX25" s="456"/>
      <c r="BY25" s="456"/>
      <c r="BZ25" s="456"/>
      <c r="CA25" s="218" t="s">
        <v>47</v>
      </c>
      <c r="CB25" s="179"/>
      <c r="CC25" s="452" t="s">
        <v>2319</v>
      </c>
      <c r="CD25" s="453"/>
      <c r="CE25" s="453"/>
      <c r="CF25" s="455"/>
      <c r="CG25" s="456"/>
      <c r="CH25" s="456"/>
      <c r="CI25" s="456"/>
      <c r="CJ25" s="192" t="s">
        <v>47</v>
      </c>
      <c r="CK25" s="181"/>
      <c r="CL25" s="198"/>
      <c r="CM25" s="4"/>
      <c r="CN25" s="8"/>
      <c r="CO25" s="8"/>
      <c r="CP25" s="8"/>
      <c r="CS25" s="263"/>
      <c r="CT25" s="26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62"/>
      <c r="CV25" s="262"/>
      <c r="CW25" s="262"/>
      <c r="CX25" s="262"/>
      <c r="CY25" s="262"/>
      <c r="DA25" s="197"/>
      <c r="DB25" s="449"/>
      <c r="DC25" s="450"/>
      <c r="DD25" s="450"/>
      <c r="DE25" s="450"/>
      <c r="DF25" s="450"/>
      <c r="DG25" s="450"/>
      <c r="DH25" s="450"/>
      <c r="DI25" s="451"/>
      <c r="DJ25" s="195"/>
      <c r="DK25" s="452" t="s">
        <v>2319</v>
      </c>
      <c r="DL25" s="453"/>
      <c r="DM25" s="454"/>
      <c r="DN25" s="456"/>
      <c r="DO25" s="456"/>
      <c r="DP25" s="456"/>
      <c r="DQ25" s="456"/>
      <c r="DR25" s="218" t="s">
        <v>47</v>
      </c>
      <c r="DS25" s="179"/>
      <c r="DT25" s="452" t="s">
        <v>2319</v>
      </c>
      <c r="DU25" s="453"/>
      <c r="DV25" s="453"/>
      <c r="DW25" s="455"/>
      <c r="DX25" s="456"/>
      <c r="DY25" s="456"/>
      <c r="DZ25" s="456"/>
      <c r="EA25" s="218" t="s">
        <v>47</v>
      </c>
      <c r="EB25" s="179"/>
      <c r="EC25" s="452" t="s">
        <v>2319</v>
      </c>
      <c r="ED25" s="453"/>
      <c r="EE25" s="453"/>
      <c r="EF25" s="455"/>
      <c r="EG25" s="456"/>
      <c r="EH25" s="456"/>
      <c r="EI25" s="456"/>
      <c r="EJ25" s="192" t="s">
        <v>47</v>
      </c>
      <c r="EK25" s="181"/>
      <c r="EL25" s="198"/>
      <c r="EM25" s="4"/>
      <c r="EN25" s="8"/>
      <c r="EO25" s="8"/>
      <c r="EP25" s="8"/>
      <c r="ES25" s="263"/>
      <c r="ET25" s="26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7"/>
      <c r="FB25" s="449"/>
      <c r="FC25" s="450"/>
      <c r="FD25" s="450"/>
      <c r="FE25" s="450"/>
      <c r="FF25" s="450"/>
      <c r="FG25" s="450"/>
      <c r="FH25" s="450"/>
      <c r="FI25" s="451"/>
      <c r="FJ25" s="195"/>
      <c r="FK25" s="452" t="s">
        <v>2319</v>
      </c>
      <c r="FL25" s="453"/>
      <c r="FM25" s="454"/>
      <c r="FN25" s="456"/>
      <c r="FO25" s="456"/>
      <c r="FP25" s="456"/>
      <c r="FQ25" s="456"/>
      <c r="FR25" s="218" t="s">
        <v>47</v>
      </c>
      <c r="FS25" s="179"/>
      <c r="FT25" s="452" t="s">
        <v>2319</v>
      </c>
      <c r="FU25" s="453"/>
      <c r="FV25" s="453"/>
      <c r="FW25" s="455"/>
      <c r="FX25" s="456"/>
      <c r="FY25" s="456"/>
      <c r="FZ25" s="456"/>
      <c r="GA25" s="218" t="s">
        <v>47</v>
      </c>
      <c r="GB25" s="179"/>
      <c r="GC25" s="452" t="s">
        <v>2319</v>
      </c>
      <c r="GD25" s="453"/>
      <c r="GE25" s="453"/>
      <c r="GF25" s="455"/>
      <c r="GG25" s="456"/>
      <c r="GH25" s="456"/>
      <c r="GI25" s="456"/>
      <c r="GJ25" s="192" t="s">
        <v>47</v>
      </c>
      <c r="GK25" s="181"/>
      <c r="GL25" s="198"/>
      <c r="GM25" s="4"/>
      <c r="GN25" s="8"/>
      <c r="GO25" s="8"/>
      <c r="GP25" s="8"/>
    </row>
    <row r="26" spans="1:198" ht="23.1" customHeight="1">
      <c r="A26" s="197"/>
      <c r="B26" s="506" t="s">
        <v>2458</v>
      </c>
      <c r="C26" s="507"/>
      <c r="D26" s="507"/>
      <c r="E26" s="507"/>
      <c r="F26" s="507"/>
      <c r="G26" s="507"/>
      <c r="H26" s="507"/>
      <c r="I26" s="507"/>
      <c r="J26" s="199"/>
      <c r="K26" s="523"/>
      <c r="L26" s="523"/>
      <c r="M26" s="523"/>
      <c r="N26" s="523"/>
      <c r="O26" s="523"/>
      <c r="P26" s="456" t="s">
        <v>48</v>
      </c>
      <c r="Q26" s="456"/>
      <c r="R26" s="218"/>
      <c r="S26" s="217"/>
      <c r="T26" s="523"/>
      <c r="U26" s="523"/>
      <c r="V26" s="523"/>
      <c r="W26" s="523"/>
      <c r="X26" s="523"/>
      <c r="Y26" s="456" t="s">
        <v>48</v>
      </c>
      <c r="Z26" s="456"/>
      <c r="AA26" s="218"/>
      <c r="AB26" s="217"/>
      <c r="AC26" s="523"/>
      <c r="AD26" s="523"/>
      <c r="AE26" s="523"/>
      <c r="AF26" s="523"/>
      <c r="AG26" s="523"/>
      <c r="AH26" s="456" t="s">
        <v>48</v>
      </c>
      <c r="AI26" s="456"/>
      <c r="AJ26" s="192"/>
      <c r="AK26" s="181"/>
      <c r="AL26" s="198"/>
      <c r="AM26" s="285"/>
      <c r="AN26" s="8"/>
      <c r="AO26" s="8"/>
      <c r="AP26" s="8"/>
      <c r="AS26" s="263">
        <f>COUNTIF(AN25:AN30, TRUE)</f>
        <v>0</v>
      </c>
      <c r="AT26" s="262" t="str">
        <f>IF(OR(AND(J$10&lt;&gt;"",COUNTA(K26)=0),
AND(S$10&lt;&gt;"",COUNTA(T26)=0),
AND(AB$10&lt;&gt;"",COUNTA(AC26)=0)),"未入力があります。",
IF(OR(AND(J$10="",COUNTA(K26)=1),AND(S$10="",COUNTA(T26)=1),
AND(AB$10="",COUNTA(AC26)=1)),"棟番号を入力してください。","")
)</f>
        <v/>
      </c>
      <c r="AU26" s="262"/>
      <c r="AV26" s="262"/>
      <c r="AW26" s="262"/>
      <c r="AX26" s="262"/>
      <c r="AY26" s="262"/>
      <c r="BA26" s="197"/>
      <c r="BB26" s="506" t="s">
        <v>2458</v>
      </c>
      <c r="BC26" s="507"/>
      <c r="BD26" s="507"/>
      <c r="BE26" s="507"/>
      <c r="BF26" s="507"/>
      <c r="BG26" s="507"/>
      <c r="BH26" s="507"/>
      <c r="BI26" s="507"/>
      <c r="BJ26" s="199"/>
      <c r="BK26" s="523"/>
      <c r="BL26" s="523"/>
      <c r="BM26" s="523"/>
      <c r="BN26" s="523"/>
      <c r="BO26" s="523"/>
      <c r="BP26" s="456" t="s">
        <v>48</v>
      </c>
      <c r="BQ26" s="456"/>
      <c r="BR26" s="218"/>
      <c r="BS26" s="217"/>
      <c r="BT26" s="523"/>
      <c r="BU26" s="523"/>
      <c r="BV26" s="523"/>
      <c r="BW26" s="523"/>
      <c r="BX26" s="523"/>
      <c r="BY26" s="456" t="s">
        <v>48</v>
      </c>
      <c r="BZ26" s="456"/>
      <c r="CA26" s="218"/>
      <c r="CB26" s="217"/>
      <c r="CC26" s="523"/>
      <c r="CD26" s="523"/>
      <c r="CE26" s="523"/>
      <c r="CF26" s="523"/>
      <c r="CG26" s="523"/>
      <c r="CH26" s="456" t="s">
        <v>48</v>
      </c>
      <c r="CI26" s="456"/>
      <c r="CJ26" s="192"/>
      <c r="CK26" s="181"/>
      <c r="CL26" s="198"/>
      <c r="CM26" s="343"/>
      <c r="CN26" s="8"/>
      <c r="CO26" s="8"/>
      <c r="CP26" s="8"/>
      <c r="CS26" s="263">
        <f>COUNTIF(CN25:CN30, TRUE)</f>
        <v>0</v>
      </c>
      <c r="CT26" s="262" t="str">
        <f>IF(OR(AND(BJ$10&lt;&gt;"",COUNTA(BK26)=0),
AND(BS$10&lt;&gt;"",COUNTA(BT26)=0),
AND(CB$10&lt;&gt;"",COUNTA(CC26)=0)),"未入力があります。",
IF(OR(AND(BJ$10="",COUNTA(BK26)=1),AND(BS$10="",COUNTA(BT26)=1),
AND(CB$10="",COUNTA(CC26)=1)),"棟番号を入力してください。","")
)</f>
        <v/>
      </c>
      <c r="CU26" s="262"/>
      <c r="CV26" s="262"/>
      <c r="CW26" s="262"/>
      <c r="CX26" s="262"/>
      <c r="CY26" s="262"/>
      <c r="DA26" s="197"/>
      <c r="DB26" s="506" t="s">
        <v>2458</v>
      </c>
      <c r="DC26" s="507"/>
      <c r="DD26" s="507"/>
      <c r="DE26" s="507"/>
      <c r="DF26" s="507"/>
      <c r="DG26" s="507"/>
      <c r="DH26" s="507"/>
      <c r="DI26" s="507"/>
      <c r="DJ26" s="199"/>
      <c r="DK26" s="523"/>
      <c r="DL26" s="523"/>
      <c r="DM26" s="523"/>
      <c r="DN26" s="523"/>
      <c r="DO26" s="523"/>
      <c r="DP26" s="456" t="s">
        <v>48</v>
      </c>
      <c r="DQ26" s="456"/>
      <c r="DR26" s="218"/>
      <c r="DS26" s="217"/>
      <c r="DT26" s="523"/>
      <c r="DU26" s="523"/>
      <c r="DV26" s="523"/>
      <c r="DW26" s="523"/>
      <c r="DX26" s="523"/>
      <c r="DY26" s="456" t="s">
        <v>48</v>
      </c>
      <c r="DZ26" s="456"/>
      <c r="EA26" s="218"/>
      <c r="EB26" s="217"/>
      <c r="EC26" s="523"/>
      <c r="ED26" s="523"/>
      <c r="EE26" s="523"/>
      <c r="EF26" s="523"/>
      <c r="EG26" s="523"/>
      <c r="EH26" s="456" t="s">
        <v>48</v>
      </c>
      <c r="EI26" s="456"/>
      <c r="EJ26" s="192"/>
      <c r="EK26" s="181"/>
      <c r="EL26" s="198"/>
      <c r="EM26" s="343"/>
      <c r="EN26" s="8"/>
      <c r="EO26" s="8"/>
      <c r="EP26" s="8"/>
      <c r="ES26" s="263">
        <f>COUNTIF(EN25:EN30, TRUE)</f>
        <v>0</v>
      </c>
      <c r="ET26" s="262" t="str">
        <f>IF(OR(AND(DJ$10&lt;&gt;"",COUNTA(DK26)=0),
AND(DS$10&lt;&gt;"",COUNTA(DT26)=0),
AND(EB$10&lt;&gt;"",COUNTA(EC26)=0)),"未入力があります。",
IF(OR(AND(DJ$10="",COUNTA(DK26)=1),AND(DS$10="",COUNTA(DT26)=1),
AND(EB$10="",COUNTA(EC26)=1)),"棟番号を入力してください。","")
)</f>
        <v/>
      </c>
      <c r="FA26" s="197"/>
      <c r="FB26" s="506" t="s">
        <v>2458</v>
      </c>
      <c r="FC26" s="507"/>
      <c r="FD26" s="507"/>
      <c r="FE26" s="507"/>
      <c r="FF26" s="507"/>
      <c r="FG26" s="507"/>
      <c r="FH26" s="507"/>
      <c r="FI26" s="507"/>
      <c r="FJ26" s="199"/>
      <c r="FK26" s="523"/>
      <c r="FL26" s="523"/>
      <c r="FM26" s="523"/>
      <c r="FN26" s="523"/>
      <c r="FO26" s="523"/>
      <c r="FP26" s="456" t="s">
        <v>48</v>
      </c>
      <c r="FQ26" s="456"/>
      <c r="FR26" s="218"/>
      <c r="FS26" s="217"/>
      <c r="FT26" s="523"/>
      <c r="FU26" s="523"/>
      <c r="FV26" s="523"/>
      <c r="FW26" s="523"/>
      <c r="FX26" s="523"/>
      <c r="FY26" s="456" t="s">
        <v>48</v>
      </c>
      <c r="FZ26" s="456"/>
      <c r="GA26" s="218"/>
      <c r="GB26" s="217"/>
      <c r="GC26" s="523"/>
      <c r="GD26" s="523"/>
      <c r="GE26" s="523"/>
      <c r="GF26" s="523"/>
      <c r="GG26" s="523"/>
      <c r="GH26" s="456" t="s">
        <v>48</v>
      </c>
      <c r="GI26" s="456"/>
      <c r="GJ26" s="192"/>
      <c r="GK26" s="181"/>
      <c r="GL26" s="198"/>
      <c r="GM26" s="361"/>
      <c r="GN26" s="8"/>
      <c r="GO26" s="8"/>
      <c r="GP26" s="8"/>
    </row>
    <row r="27" spans="1:198" ht="8.4499999999999993" hidden="1" customHeight="1">
      <c r="A27" s="197"/>
      <c r="B27" s="526"/>
      <c r="C27" s="527"/>
      <c r="D27" s="527"/>
      <c r="E27" s="527"/>
      <c r="F27" s="527"/>
      <c r="G27" s="527"/>
      <c r="H27" s="527"/>
      <c r="I27" s="527"/>
      <c r="J27" s="197"/>
      <c r="K27" s="294"/>
      <c r="L27" s="294"/>
      <c r="M27" s="294"/>
      <c r="N27" s="294"/>
      <c r="O27" s="276"/>
      <c r="P27" s="276"/>
      <c r="Q27" s="181"/>
      <c r="R27" s="224"/>
      <c r="S27" s="223"/>
      <c r="T27" s="294"/>
      <c r="U27" s="294"/>
      <c r="V27" s="294"/>
      <c r="W27" s="294"/>
      <c r="X27" s="276"/>
      <c r="Y27" s="276"/>
      <c r="Z27" s="181"/>
      <c r="AA27" s="224"/>
      <c r="AB27" s="223"/>
      <c r="AC27" s="294"/>
      <c r="AD27" s="294"/>
      <c r="AE27" s="294"/>
      <c r="AF27" s="294"/>
      <c r="AG27" s="276"/>
      <c r="AH27" s="276"/>
      <c r="AI27" s="181"/>
      <c r="AJ27" s="198"/>
      <c r="AK27" s="181"/>
      <c r="AL27" s="198"/>
      <c r="AM27" s="285"/>
      <c r="AN27" s="8"/>
      <c r="AO27" s="8"/>
      <c r="AP27" s="8"/>
      <c r="AS27" s="263">
        <f>COUNTIF(AO25:AO30, TRUE)</f>
        <v>0</v>
      </c>
      <c r="AT27" s="262" t="str">
        <f>IFERROR(IF(AND($T$22&lt;&gt;"",AS27&gt;=2),"選択は1つまでです（2列目）。",IF(AND($T$22&lt;&gt;"",AS27=0),"未入力があります（2列目）。",IF(AND($T$22="",AS27&gt;0),"棟番号を入力してください（2列目）。",""))),"")</f>
        <v>未入力があります（2列目）。</v>
      </c>
      <c r="AU27" s="262"/>
      <c r="AV27" s="262"/>
      <c r="AW27" s="262"/>
      <c r="AX27" s="262"/>
      <c r="AY27" s="262"/>
      <c r="BA27" s="197"/>
      <c r="BB27" s="526"/>
      <c r="BC27" s="527"/>
      <c r="BD27" s="527"/>
      <c r="BE27" s="527"/>
      <c r="BF27" s="527"/>
      <c r="BG27" s="527"/>
      <c r="BH27" s="527"/>
      <c r="BI27" s="527"/>
      <c r="BJ27" s="197"/>
      <c r="BK27" s="345"/>
      <c r="BL27" s="345"/>
      <c r="BM27" s="345"/>
      <c r="BN27" s="345"/>
      <c r="BO27" s="335"/>
      <c r="BP27" s="335"/>
      <c r="BQ27" s="181"/>
      <c r="BR27" s="224"/>
      <c r="BS27" s="223"/>
      <c r="BT27" s="345"/>
      <c r="BU27" s="345"/>
      <c r="BV27" s="345"/>
      <c r="BW27" s="345"/>
      <c r="BX27" s="335"/>
      <c r="BY27" s="335"/>
      <c r="BZ27" s="181"/>
      <c r="CA27" s="224"/>
      <c r="CB27" s="223"/>
      <c r="CC27" s="345"/>
      <c r="CD27" s="345"/>
      <c r="CE27" s="345"/>
      <c r="CF27" s="345"/>
      <c r="CG27" s="335"/>
      <c r="CH27" s="335"/>
      <c r="CI27" s="181"/>
      <c r="CJ27" s="198"/>
      <c r="CK27" s="181"/>
      <c r="CL27" s="198"/>
      <c r="CM27" s="343"/>
      <c r="CN27" s="8"/>
      <c r="CO27" s="8"/>
      <c r="CP27" s="8"/>
      <c r="CS27" s="263">
        <f>COUNTIF(CO25:CO30, TRUE)</f>
        <v>0</v>
      </c>
      <c r="CT27" s="262" t="str">
        <f>IFERROR(IF(AND($T$22&lt;&gt;"",CS27&gt;=2),"選択は1つまでです（2列目）。",IF(AND($T$22&lt;&gt;"",CS27=0),"未入力があります（2列目）。",IF(AND($T$22="",CS27&gt;0),"棟番号を入力してください（2列目）。",""))),"")</f>
        <v>未入力があります（2列目）。</v>
      </c>
      <c r="CU27" s="262"/>
      <c r="CV27" s="262"/>
      <c r="CW27" s="262"/>
      <c r="CX27" s="262"/>
      <c r="CY27" s="262"/>
      <c r="DA27" s="197"/>
      <c r="DB27" s="526"/>
      <c r="DC27" s="527"/>
      <c r="DD27" s="527"/>
      <c r="DE27" s="527"/>
      <c r="DF27" s="527"/>
      <c r="DG27" s="527"/>
      <c r="DH27" s="527"/>
      <c r="DI27" s="527"/>
      <c r="DJ27" s="197"/>
      <c r="DK27" s="345"/>
      <c r="DL27" s="345"/>
      <c r="DM27" s="345"/>
      <c r="DN27" s="345"/>
      <c r="DO27" s="335"/>
      <c r="DP27" s="335"/>
      <c r="DQ27" s="181"/>
      <c r="DR27" s="224"/>
      <c r="DS27" s="223"/>
      <c r="DT27" s="345"/>
      <c r="DU27" s="345"/>
      <c r="DV27" s="345"/>
      <c r="DW27" s="345"/>
      <c r="DX27" s="335"/>
      <c r="DY27" s="335"/>
      <c r="DZ27" s="181"/>
      <c r="EA27" s="224"/>
      <c r="EB27" s="223"/>
      <c r="EC27" s="345"/>
      <c r="ED27" s="345"/>
      <c r="EE27" s="345"/>
      <c r="EF27" s="345"/>
      <c r="EG27" s="335"/>
      <c r="EH27" s="335"/>
      <c r="EI27" s="181"/>
      <c r="EJ27" s="198"/>
      <c r="EK27" s="181"/>
      <c r="EL27" s="198"/>
      <c r="EM27" s="343"/>
      <c r="EN27" s="8"/>
      <c r="EO27" s="8"/>
      <c r="EP27" s="8"/>
      <c r="ES27" s="263">
        <f>COUNTIF(EO25:EO30, TRUE)</f>
        <v>0</v>
      </c>
      <c r="ET27" s="262" t="str">
        <f>IFERROR(IF(AND($T$22&lt;&gt;"",ES27&gt;=2),"選択は1つまでです（2列目）。",IF(AND($T$22&lt;&gt;"",ES27=0),"未入力があります（2列目）。",IF(AND($T$22="",ES27&gt;0),"棟番号を入力してください（2列目）。",""))),"")</f>
        <v>未入力があります（2列目）。</v>
      </c>
      <c r="FA27" s="197"/>
      <c r="FB27" s="526"/>
      <c r="FC27" s="527"/>
      <c r="FD27" s="527"/>
      <c r="FE27" s="527"/>
      <c r="FF27" s="527"/>
      <c r="FG27" s="527"/>
      <c r="FH27" s="527"/>
      <c r="FI27" s="527"/>
      <c r="FJ27" s="197"/>
      <c r="FK27" s="363"/>
      <c r="FL27" s="363"/>
      <c r="FM27" s="363"/>
      <c r="FN27" s="363"/>
      <c r="FO27" s="353"/>
      <c r="FP27" s="353"/>
      <c r="FQ27" s="181"/>
      <c r="FR27" s="224"/>
      <c r="FS27" s="223"/>
      <c r="FT27" s="363"/>
      <c r="FU27" s="363"/>
      <c r="FV27" s="363"/>
      <c r="FW27" s="363"/>
      <c r="FX27" s="353"/>
      <c r="FY27" s="353"/>
      <c r="FZ27" s="181"/>
      <c r="GA27" s="224"/>
      <c r="GB27" s="223"/>
      <c r="GC27" s="363"/>
      <c r="GD27" s="363"/>
      <c r="GE27" s="363"/>
      <c r="GF27" s="363"/>
      <c r="GG27" s="353"/>
      <c r="GH27" s="353"/>
      <c r="GI27" s="181"/>
      <c r="GJ27" s="198"/>
      <c r="GK27" s="181"/>
      <c r="GL27" s="198"/>
      <c r="GM27" s="361"/>
      <c r="GN27" s="8"/>
      <c r="GO27" s="8"/>
      <c r="GP27" s="8"/>
    </row>
    <row r="28" spans="1:198" ht="17.45" customHeight="1">
      <c r="A28" s="197"/>
      <c r="B28" s="509"/>
      <c r="C28" s="510"/>
      <c r="D28" s="510"/>
      <c r="E28" s="510"/>
      <c r="F28" s="510"/>
      <c r="G28" s="510"/>
      <c r="H28" s="510"/>
      <c r="I28" s="510"/>
      <c r="J28" s="195"/>
      <c r="K28" s="282"/>
      <c r="L28" s="303"/>
      <c r="M28" s="282"/>
      <c r="N28" s="308" t="s">
        <v>2272</v>
      </c>
      <c r="O28" s="293"/>
      <c r="P28" s="293"/>
      <c r="Q28" s="179"/>
      <c r="R28" s="222"/>
      <c r="S28" s="221"/>
      <c r="T28" s="282"/>
      <c r="V28" s="282"/>
      <c r="W28" s="308" t="s">
        <v>2272</v>
      </c>
      <c r="X28" s="293"/>
      <c r="Y28" s="293"/>
      <c r="Z28" s="179"/>
      <c r="AA28" s="222"/>
      <c r="AB28" s="221"/>
      <c r="AC28" s="282"/>
      <c r="AD28" s="303"/>
      <c r="AE28" s="282"/>
      <c r="AF28" s="308" t="s">
        <v>2272</v>
      </c>
      <c r="AG28" s="293"/>
      <c r="AH28" s="293"/>
      <c r="AI28" s="179"/>
      <c r="AJ28" s="196"/>
      <c r="AK28" s="181"/>
      <c r="AL28" s="198"/>
      <c r="AM28" s="285"/>
      <c r="AN28" s="8" t="b">
        <v>0</v>
      </c>
      <c r="AO28" s="8" t="b">
        <v>0</v>
      </c>
      <c r="AP28" s="8" t="b">
        <v>0</v>
      </c>
      <c r="AS28" s="263"/>
      <c r="AT28" s="266"/>
      <c r="AU28" s="266"/>
      <c r="AV28" s="266"/>
      <c r="AW28" s="266"/>
      <c r="AX28" s="266"/>
      <c r="AY28" s="266"/>
      <c r="BA28" s="197"/>
      <c r="BB28" s="509"/>
      <c r="BC28" s="510"/>
      <c r="BD28" s="510"/>
      <c r="BE28" s="510"/>
      <c r="BF28" s="510"/>
      <c r="BG28" s="510"/>
      <c r="BH28" s="510"/>
      <c r="BI28" s="510"/>
      <c r="BJ28" s="195"/>
      <c r="BK28" s="340"/>
      <c r="BL28" s="303"/>
      <c r="BM28" s="340"/>
      <c r="BN28" s="308" t="s">
        <v>2272</v>
      </c>
      <c r="BO28" s="344"/>
      <c r="BP28" s="344"/>
      <c r="BQ28" s="179"/>
      <c r="BR28" s="222"/>
      <c r="BS28" s="221"/>
      <c r="BT28" s="340"/>
      <c r="BV28" s="340"/>
      <c r="BW28" s="308" t="s">
        <v>2272</v>
      </c>
      <c r="BX28" s="344"/>
      <c r="BY28" s="344"/>
      <c r="BZ28" s="179"/>
      <c r="CA28" s="222"/>
      <c r="CB28" s="221"/>
      <c r="CC28" s="340"/>
      <c r="CD28" s="303"/>
      <c r="CE28" s="340"/>
      <c r="CF28" s="308" t="s">
        <v>2272</v>
      </c>
      <c r="CG28" s="344"/>
      <c r="CH28" s="344"/>
      <c r="CI28" s="179"/>
      <c r="CJ28" s="196"/>
      <c r="CK28" s="181"/>
      <c r="CL28" s="198"/>
      <c r="CM28" s="343"/>
      <c r="CN28" s="8" t="b">
        <v>0</v>
      </c>
      <c r="CO28" s="8" t="b">
        <v>0</v>
      </c>
      <c r="CP28" s="8" t="b">
        <v>0</v>
      </c>
      <c r="CS28" s="263"/>
      <c r="CT28" s="266"/>
      <c r="CU28" s="266"/>
      <c r="CV28" s="266"/>
      <c r="CW28" s="266"/>
      <c r="CX28" s="266"/>
      <c r="CY28" s="266"/>
      <c r="DA28" s="197"/>
      <c r="DB28" s="509"/>
      <c r="DC28" s="510"/>
      <c r="DD28" s="510"/>
      <c r="DE28" s="510"/>
      <c r="DF28" s="510"/>
      <c r="DG28" s="510"/>
      <c r="DH28" s="510"/>
      <c r="DI28" s="510"/>
      <c r="DJ28" s="195"/>
      <c r="DK28" s="340"/>
      <c r="DL28" s="303"/>
      <c r="DM28" s="340"/>
      <c r="DN28" s="308" t="s">
        <v>2272</v>
      </c>
      <c r="DO28" s="344"/>
      <c r="DP28" s="344"/>
      <c r="DQ28" s="179"/>
      <c r="DR28" s="222"/>
      <c r="DS28" s="221"/>
      <c r="DT28" s="340"/>
      <c r="DV28" s="340"/>
      <c r="DW28" s="308" t="s">
        <v>2272</v>
      </c>
      <c r="DX28" s="344"/>
      <c r="DY28" s="344"/>
      <c r="DZ28" s="179"/>
      <c r="EA28" s="222"/>
      <c r="EB28" s="221"/>
      <c r="EC28" s="340"/>
      <c r="ED28" s="303"/>
      <c r="EE28" s="340"/>
      <c r="EF28" s="308" t="s">
        <v>2272</v>
      </c>
      <c r="EG28" s="344"/>
      <c r="EH28" s="344"/>
      <c r="EI28" s="179"/>
      <c r="EJ28" s="196"/>
      <c r="EK28" s="181"/>
      <c r="EL28" s="198"/>
      <c r="EM28" s="343"/>
      <c r="EN28" s="8" t="b">
        <v>0</v>
      </c>
      <c r="EO28" s="8" t="b">
        <v>0</v>
      </c>
      <c r="EP28" s="8" t="b">
        <v>0</v>
      </c>
      <c r="ES28" s="263"/>
      <c r="ET28" s="266"/>
      <c r="FA28" s="197"/>
      <c r="FB28" s="509"/>
      <c r="FC28" s="510"/>
      <c r="FD28" s="510"/>
      <c r="FE28" s="510"/>
      <c r="FF28" s="510"/>
      <c r="FG28" s="510"/>
      <c r="FH28" s="510"/>
      <c r="FI28" s="510"/>
      <c r="FJ28" s="195"/>
      <c r="FK28" s="358"/>
      <c r="FL28" s="303"/>
      <c r="FM28" s="358"/>
      <c r="FN28" s="308" t="s">
        <v>2272</v>
      </c>
      <c r="FO28" s="362"/>
      <c r="FP28" s="362"/>
      <c r="FQ28" s="179"/>
      <c r="FR28" s="222"/>
      <c r="FS28" s="221"/>
      <c r="FT28" s="358"/>
      <c r="FV28" s="358"/>
      <c r="FW28" s="308" t="s">
        <v>2272</v>
      </c>
      <c r="FX28" s="362"/>
      <c r="FY28" s="362"/>
      <c r="FZ28" s="179"/>
      <c r="GA28" s="222"/>
      <c r="GB28" s="221"/>
      <c r="GC28" s="358"/>
      <c r="GD28" s="303"/>
      <c r="GE28" s="358"/>
      <c r="GF28" s="308" t="s">
        <v>2272</v>
      </c>
      <c r="GG28" s="362"/>
      <c r="GH28" s="362"/>
      <c r="GI28" s="179"/>
      <c r="GJ28" s="196"/>
      <c r="GK28" s="181"/>
      <c r="GL28" s="198"/>
      <c r="GM28" s="361"/>
      <c r="GN28" s="8" t="b">
        <v>0</v>
      </c>
      <c r="GO28" s="8" t="b">
        <v>0</v>
      </c>
      <c r="GP28" s="8" t="b">
        <v>0</v>
      </c>
    </row>
    <row r="29" spans="1:198" ht="11.45" customHeight="1">
      <c r="A29" s="197"/>
      <c r="B29" s="443" t="s">
        <v>2459</v>
      </c>
      <c r="C29" s="444"/>
      <c r="D29" s="444"/>
      <c r="E29" s="444"/>
      <c r="F29" s="444"/>
      <c r="G29" s="444"/>
      <c r="H29" s="444"/>
      <c r="I29" s="444"/>
      <c r="J29" s="193"/>
      <c r="K29" s="202"/>
      <c r="L29" s="202"/>
      <c r="M29" s="202"/>
      <c r="N29" s="202"/>
      <c r="O29" s="202"/>
      <c r="P29" s="202"/>
      <c r="Q29" s="178"/>
      <c r="R29" s="220"/>
      <c r="S29" s="219"/>
      <c r="T29" s="202"/>
      <c r="U29" s="202"/>
      <c r="V29" s="202"/>
      <c r="W29" s="202"/>
      <c r="X29" s="202"/>
      <c r="Y29" s="202"/>
      <c r="Z29" s="178"/>
      <c r="AA29" s="220"/>
      <c r="AB29" s="219"/>
      <c r="AC29" s="202"/>
      <c r="AD29" s="202"/>
      <c r="AE29" s="202"/>
      <c r="AF29" s="202"/>
      <c r="AG29" s="202"/>
      <c r="AH29" s="202"/>
      <c r="AI29" s="178"/>
      <c r="AJ29" s="194"/>
      <c r="AK29" s="181"/>
      <c r="AL29" s="198"/>
      <c r="AM29" s="285"/>
      <c r="AN29" s="8"/>
      <c r="AO29" s="8"/>
      <c r="AP29" s="8"/>
      <c r="AS29" s="263"/>
      <c r="BA29" s="197"/>
      <c r="BB29" s="443" t="s">
        <v>2459</v>
      </c>
      <c r="BC29" s="444"/>
      <c r="BD29" s="444"/>
      <c r="BE29" s="444"/>
      <c r="BF29" s="444"/>
      <c r="BG29" s="444"/>
      <c r="BH29" s="444"/>
      <c r="BI29" s="444"/>
      <c r="BJ29" s="193"/>
      <c r="BK29" s="202"/>
      <c r="BL29" s="202"/>
      <c r="BM29" s="202"/>
      <c r="BN29" s="202"/>
      <c r="BO29" s="202"/>
      <c r="BP29" s="202"/>
      <c r="BQ29" s="178"/>
      <c r="BR29" s="220"/>
      <c r="BS29" s="219"/>
      <c r="BT29" s="202"/>
      <c r="BU29" s="202"/>
      <c r="BV29" s="202"/>
      <c r="BW29" s="202"/>
      <c r="BX29" s="202"/>
      <c r="BY29" s="202"/>
      <c r="BZ29" s="178"/>
      <c r="CA29" s="220"/>
      <c r="CB29" s="219"/>
      <c r="CC29" s="202"/>
      <c r="CD29" s="202"/>
      <c r="CE29" s="202"/>
      <c r="CF29" s="202"/>
      <c r="CG29" s="202"/>
      <c r="CH29" s="202"/>
      <c r="CI29" s="178"/>
      <c r="CJ29" s="194"/>
      <c r="CK29" s="181"/>
      <c r="CL29" s="198"/>
      <c r="CM29" s="343"/>
      <c r="CN29" s="8"/>
      <c r="CO29" s="8"/>
      <c r="CP29" s="8"/>
      <c r="CS29" s="263"/>
      <c r="DA29" s="197"/>
      <c r="DB29" s="443" t="s">
        <v>2459</v>
      </c>
      <c r="DC29" s="444"/>
      <c r="DD29" s="444"/>
      <c r="DE29" s="444"/>
      <c r="DF29" s="444"/>
      <c r="DG29" s="444"/>
      <c r="DH29" s="444"/>
      <c r="DI29" s="444"/>
      <c r="DJ29" s="193"/>
      <c r="DK29" s="202"/>
      <c r="DL29" s="202"/>
      <c r="DM29" s="202"/>
      <c r="DN29" s="202"/>
      <c r="DO29" s="202"/>
      <c r="DP29" s="202"/>
      <c r="DQ29" s="178"/>
      <c r="DR29" s="220"/>
      <c r="DS29" s="219"/>
      <c r="DT29" s="202"/>
      <c r="DU29" s="202"/>
      <c r="DV29" s="202"/>
      <c r="DW29" s="202"/>
      <c r="DX29" s="202"/>
      <c r="DY29" s="202"/>
      <c r="DZ29" s="178"/>
      <c r="EA29" s="220"/>
      <c r="EB29" s="219"/>
      <c r="EC29" s="202"/>
      <c r="ED29" s="202"/>
      <c r="EE29" s="202"/>
      <c r="EF29" s="202"/>
      <c r="EG29" s="202"/>
      <c r="EH29" s="202"/>
      <c r="EI29" s="178"/>
      <c r="EJ29" s="194"/>
      <c r="EK29" s="181"/>
      <c r="EL29" s="198"/>
      <c r="EM29" s="343"/>
      <c r="EN29" s="8"/>
      <c r="EO29" s="8"/>
      <c r="EP29" s="8"/>
      <c r="ES29" s="263"/>
      <c r="FA29" s="197"/>
      <c r="FB29" s="443" t="s">
        <v>2459</v>
      </c>
      <c r="FC29" s="444"/>
      <c r="FD29" s="444"/>
      <c r="FE29" s="444"/>
      <c r="FF29" s="444"/>
      <c r="FG29" s="444"/>
      <c r="FH29" s="444"/>
      <c r="FI29" s="444"/>
      <c r="FJ29" s="193"/>
      <c r="FK29" s="202"/>
      <c r="FL29" s="202"/>
      <c r="FM29" s="202"/>
      <c r="FN29" s="202"/>
      <c r="FO29" s="202"/>
      <c r="FP29" s="202"/>
      <c r="FQ29" s="178"/>
      <c r="FR29" s="220"/>
      <c r="FS29" s="219"/>
      <c r="FT29" s="202"/>
      <c r="FU29" s="202"/>
      <c r="FV29" s="202"/>
      <c r="FW29" s="202"/>
      <c r="FX29" s="202"/>
      <c r="FY29" s="202"/>
      <c r="FZ29" s="178"/>
      <c r="GA29" s="220"/>
      <c r="GB29" s="219"/>
      <c r="GC29" s="202"/>
      <c r="GD29" s="202"/>
      <c r="GE29" s="202"/>
      <c r="GF29" s="202"/>
      <c r="GG29" s="202"/>
      <c r="GH29" s="202"/>
      <c r="GI29" s="178"/>
      <c r="GJ29" s="194"/>
      <c r="GK29" s="181"/>
      <c r="GL29" s="198"/>
      <c r="GM29" s="361"/>
      <c r="GN29" s="8"/>
      <c r="GO29" s="8"/>
      <c r="GP29" s="8"/>
    </row>
    <row r="30" spans="1:198" ht="18.95" customHeight="1">
      <c r="A30" s="197"/>
      <c r="B30" s="449"/>
      <c r="C30" s="450"/>
      <c r="D30" s="450"/>
      <c r="E30" s="450"/>
      <c r="F30" s="450"/>
      <c r="G30" s="450"/>
      <c r="H30" s="450"/>
      <c r="I30" s="450"/>
      <c r="J30" s="195"/>
      <c r="K30" s="525"/>
      <c r="L30" s="525"/>
      <c r="M30" s="525"/>
      <c r="N30" s="525"/>
      <c r="O30" s="525"/>
      <c r="P30" s="525" t="s">
        <v>2116</v>
      </c>
      <c r="Q30" s="525"/>
      <c r="R30" s="222"/>
      <c r="S30" s="221"/>
      <c r="T30" s="525"/>
      <c r="U30" s="525"/>
      <c r="V30" s="525"/>
      <c r="W30" s="525"/>
      <c r="X30" s="525"/>
      <c r="Y30" s="525" t="s">
        <v>2116</v>
      </c>
      <c r="Z30" s="525"/>
      <c r="AA30" s="222"/>
      <c r="AB30" s="221"/>
      <c r="AC30" s="525"/>
      <c r="AD30" s="525"/>
      <c r="AE30" s="525"/>
      <c r="AF30" s="525"/>
      <c r="AG30" s="525"/>
      <c r="AH30" s="525" t="s">
        <v>2116</v>
      </c>
      <c r="AI30" s="525"/>
      <c r="AJ30" s="196"/>
      <c r="AK30" s="181"/>
      <c r="AL30" s="198"/>
      <c r="AM30" s="285"/>
      <c r="AN30" s="8"/>
      <c r="AO30" s="8"/>
      <c r="AP30" s="8"/>
      <c r="AS30" s="263"/>
      <c r="AT30" s="262" t="str">
        <f>IF(OR(AND(J$10&lt;&gt;"",COUNTA(K30)=0),
AND(S$10&lt;&gt;"",COUNTA(T30)=0),
AND(AB$10&lt;&gt;"",COUNTA(AC30)=0)),"未入力があります。",
IF(OR(AND(J$10="",COUNTA(K30)=1),AND(S$10="",COUNTA(T30)=1),
AND(AB$10="",COUNTA(AC30)=1)),"棟番号を入力してください。","")
)</f>
        <v/>
      </c>
      <c r="AU30" s="262"/>
      <c r="AV30" s="262"/>
      <c r="AW30" s="262"/>
      <c r="AX30" s="262"/>
      <c r="AY30" s="262"/>
      <c r="BA30" s="197"/>
      <c r="BB30" s="449"/>
      <c r="BC30" s="450"/>
      <c r="BD30" s="450"/>
      <c r="BE30" s="450"/>
      <c r="BF30" s="450"/>
      <c r="BG30" s="450"/>
      <c r="BH30" s="450"/>
      <c r="BI30" s="450"/>
      <c r="BJ30" s="195"/>
      <c r="BK30" s="525"/>
      <c r="BL30" s="525"/>
      <c r="BM30" s="525"/>
      <c r="BN30" s="525"/>
      <c r="BO30" s="525"/>
      <c r="BP30" s="525" t="s">
        <v>2116</v>
      </c>
      <c r="BQ30" s="525"/>
      <c r="BR30" s="222"/>
      <c r="BS30" s="221"/>
      <c r="BT30" s="525"/>
      <c r="BU30" s="525"/>
      <c r="BV30" s="525"/>
      <c r="BW30" s="525"/>
      <c r="BX30" s="525"/>
      <c r="BY30" s="525" t="s">
        <v>2116</v>
      </c>
      <c r="BZ30" s="525"/>
      <c r="CA30" s="222"/>
      <c r="CB30" s="221"/>
      <c r="CC30" s="525"/>
      <c r="CD30" s="525"/>
      <c r="CE30" s="525"/>
      <c r="CF30" s="525"/>
      <c r="CG30" s="525"/>
      <c r="CH30" s="525" t="s">
        <v>2116</v>
      </c>
      <c r="CI30" s="525"/>
      <c r="CJ30" s="196"/>
      <c r="CK30" s="181"/>
      <c r="CL30" s="198"/>
      <c r="CM30" s="343"/>
      <c r="CN30" s="8"/>
      <c r="CO30" s="8"/>
      <c r="CP30" s="8"/>
      <c r="CS30" s="263"/>
      <c r="CT30" s="262" t="str">
        <f>IF(OR(AND(BJ$10&lt;&gt;"",COUNTA(BK30)=0),
AND(BS$10&lt;&gt;"",COUNTA(BT30)=0),
AND(CB$10&lt;&gt;"",COUNTA(CC30)=0)),"未入力があります。",
IF(OR(AND(BJ$10="",COUNTA(BK30)=1),AND(BS$10="",COUNTA(BT30)=1),
AND(CB$10="",COUNTA(CC30)=1)),"棟番号を入力してください。","")
)</f>
        <v/>
      </c>
      <c r="CU30" s="262"/>
      <c r="CV30" s="262"/>
      <c r="CW30" s="262"/>
      <c r="CX30" s="262"/>
      <c r="CY30" s="262"/>
      <c r="DA30" s="197"/>
      <c r="DB30" s="449"/>
      <c r="DC30" s="450"/>
      <c r="DD30" s="450"/>
      <c r="DE30" s="450"/>
      <c r="DF30" s="450"/>
      <c r="DG30" s="450"/>
      <c r="DH30" s="450"/>
      <c r="DI30" s="450"/>
      <c r="DJ30" s="195"/>
      <c r="DK30" s="525"/>
      <c r="DL30" s="525"/>
      <c r="DM30" s="525"/>
      <c r="DN30" s="525"/>
      <c r="DO30" s="525"/>
      <c r="DP30" s="525" t="s">
        <v>2116</v>
      </c>
      <c r="DQ30" s="525"/>
      <c r="DR30" s="222"/>
      <c r="DS30" s="221"/>
      <c r="DT30" s="525"/>
      <c r="DU30" s="525"/>
      <c r="DV30" s="525"/>
      <c r="DW30" s="525"/>
      <c r="DX30" s="525"/>
      <c r="DY30" s="525" t="s">
        <v>2116</v>
      </c>
      <c r="DZ30" s="525"/>
      <c r="EA30" s="222"/>
      <c r="EB30" s="221"/>
      <c r="EC30" s="525"/>
      <c r="ED30" s="525"/>
      <c r="EE30" s="525"/>
      <c r="EF30" s="525"/>
      <c r="EG30" s="525"/>
      <c r="EH30" s="525" t="s">
        <v>2116</v>
      </c>
      <c r="EI30" s="525"/>
      <c r="EJ30" s="196"/>
      <c r="EK30" s="181"/>
      <c r="EL30" s="198"/>
      <c r="EM30" s="343"/>
      <c r="EN30" s="8"/>
      <c r="EO30" s="8"/>
      <c r="EP30" s="8"/>
      <c r="ES30" s="263"/>
      <c r="ET30" s="262" t="str">
        <f>IF(OR(AND(DJ$10&lt;&gt;"",COUNTA(DK30)=0),
AND(DS$10&lt;&gt;"",COUNTA(DT30)=0),
AND(EB$10&lt;&gt;"",COUNTA(EC30)=0)),"未入力があります。",
IF(OR(AND(DJ$10="",COUNTA(DK30)=1),AND(DS$10="",COUNTA(DT30)=1),
AND(EB$10="",COUNTA(EC30)=1)),"棟番号を入力してください。","")
)</f>
        <v/>
      </c>
      <c r="FA30" s="197"/>
      <c r="FB30" s="449"/>
      <c r="FC30" s="450"/>
      <c r="FD30" s="450"/>
      <c r="FE30" s="450"/>
      <c r="FF30" s="450"/>
      <c r="FG30" s="450"/>
      <c r="FH30" s="450"/>
      <c r="FI30" s="450"/>
      <c r="FJ30" s="195"/>
      <c r="FK30" s="525"/>
      <c r="FL30" s="525"/>
      <c r="FM30" s="525"/>
      <c r="FN30" s="525"/>
      <c r="FO30" s="525"/>
      <c r="FP30" s="525" t="s">
        <v>2116</v>
      </c>
      <c r="FQ30" s="525"/>
      <c r="FR30" s="222"/>
      <c r="FS30" s="221"/>
      <c r="FT30" s="525"/>
      <c r="FU30" s="525"/>
      <c r="FV30" s="525"/>
      <c r="FW30" s="525"/>
      <c r="FX30" s="525"/>
      <c r="FY30" s="525" t="s">
        <v>2116</v>
      </c>
      <c r="FZ30" s="525"/>
      <c r="GA30" s="222"/>
      <c r="GB30" s="221"/>
      <c r="GC30" s="525"/>
      <c r="GD30" s="525"/>
      <c r="GE30" s="525"/>
      <c r="GF30" s="525"/>
      <c r="GG30" s="525"/>
      <c r="GH30" s="525" t="s">
        <v>2116</v>
      </c>
      <c r="GI30" s="525"/>
      <c r="GJ30" s="196"/>
      <c r="GK30" s="181"/>
      <c r="GL30" s="198"/>
      <c r="GM30" s="361"/>
      <c r="GN30" s="8"/>
      <c r="GO30" s="8"/>
      <c r="GP30" s="8"/>
    </row>
    <row r="31" spans="1:198" ht="12" customHeight="1">
      <c r="A31" s="197"/>
      <c r="B31" s="443" t="s">
        <v>2460</v>
      </c>
      <c r="C31" s="444"/>
      <c r="D31" s="444"/>
      <c r="E31" s="444"/>
      <c r="F31" s="444"/>
      <c r="G31" s="444"/>
      <c r="H31" s="444"/>
      <c r="I31" s="444"/>
      <c r="J31" s="193"/>
      <c r="K31" s="522"/>
      <c r="L31" s="522"/>
      <c r="M31" s="522"/>
      <c r="N31" s="522"/>
      <c r="O31" s="522"/>
      <c r="P31" s="522"/>
      <c r="Q31" s="178"/>
      <c r="R31" s="220"/>
      <c r="S31" s="219"/>
      <c r="T31" s="522"/>
      <c r="U31" s="522"/>
      <c r="V31" s="522"/>
      <c r="W31" s="522"/>
      <c r="X31" s="522"/>
      <c r="Y31" s="522"/>
      <c r="Z31" s="178"/>
      <c r="AA31" s="220"/>
      <c r="AB31" s="219"/>
      <c r="AC31" s="522"/>
      <c r="AD31" s="522"/>
      <c r="AE31" s="522"/>
      <c r="AF31" s="522"/>
      <c r="AG31" s="522"/>
      <c r="AH31" s="522"/>
      <c r="AI31" s="178"/>
      <c r="AJ31" s="194"/>
      <c r="AK31" s="181"/>
      <c r="AL31" s="198"/>
      <c r="AM31" s="4">
        <f>AT31</f>
        <v>0</v>
      </c>
      <c r="AS31" s="263"/>
      <c r="AT31" s="262"/>
      <c r="AU31" s="262"/>
      <c r="AV31" s="262"/>
      <c r="AW31" s="262"/>
      <c r="AX31" s="262"/>
      <c r="AY31" s="262"/>
      <c r="BA31" s="197"/>
      <c r="BB31" s="443" t="s">
        <v>2460</v>
      </c>
      <c r="BC31" s="444"/>
      <c r="BD31" s="444"/>
      <c r="BE31" s="444"/>
      <c r="BF31" s="444"/>
      <c r="BG31" s="444"/>
      <c r="BH31" s="444"/>
      <c r="BI31" s="444"/>
      <c r="BJ31" s="193"/>
      <c r="BK31" s="522"/>
      <c r="BL31" s="522"/>
      <c r="BM31" s="522"/>
      <c r="BN31" s="522"/>
      <c r="BO31" s="522"/>
      <c r="BP31" s="522"/>
      <c r="BQ31" s="178"/>
      <c r="BR31" s="220"/>
      <c r="BS31" s="219"/>
      <c r="BT31" s="522"/>
      <c r="BU31" s="522"/>
      <c r="BV31" s="522"/>
      <c r="BW31" s="522"/>
      <c r="BX31" s="522"/>
      <c r="BY31" s="522"/>
      <c r="BZ31" s="178"/>
      <c r="CA31" s="220"/>
      <c r="CB31" s="219"/>
      <c r="CC31" s="522"/>
      <c r="CD31" s="522"/>
      <c r="CE31" s="522"/>
      <c r="CF31" s="522"/>
      <c r="CG31" s="522"/>
      <c r="CH31" s="522"/>
      <c r="CI31" s="178"/>
      <c r="CJ31" s="194"/>
      <c r="CK31" s="181"/>
      <c r="CL31" s="198"/>
      <c r="CM31" s="4">
        <f>CT31</f>
        <v>0</v>
      </c>
      <c r="CS31" s="263"/>
      <c r="CT31" s="262"/>
      <c r="CU31" s="262"/>
      <c r="CV31" s="262"/>
      <c r="CW31" s="262"/>
      <c r="CX31" s="262"/>
      <c r="CY31" s="262"/>
      <c r="DA31" s="197"/>
      <c r="DB31" s="443" t="s">
        <v>2460</v>
      </c>
      <c r="DC31" s="444"/>
      <c r="DD31" s="444"/>
      <c r="DE31" s="444"/>
      <c r="DF31" s="444"/>
      <c r="DG31" s="444"/>
      <c r="DH31" s="444"/>
      <c r="DI31" s="444"/>
      <c r="DJ31" s="193"/>
      <c r="DK31" s="522"/>
      <c r="DL31" s="522"/>
      <c r="DM31" s="522"/>
      <c r="DN31" s="522"/>
      <c r="DO31" s="522"/>
      <c r="DP31" s="522"/>
      <c r="DQ31" s="178"/>
      <c r="DR31" s="220"/>
      <c r="DS31" s="219"/>
      <c r="DT31" s="522"/>
      <c r="DU31" s="522"/>
      <c r="DV31" s="522"/>
      <c r="DW31" s="522"/>
      <c r="DX31" s="522"/>
      <c r="DY31" s="522"/>
      <c r="DZ31" s="178"/>
      <c r="EA31" s="220"/>
      <c r="EB31" s="219"/>
      <c r="EC31" s="522"/>
      <c r="ED31" s="522"/>
      <c r="EE31" s="522"/>
      <c r="EF31" s="522"/>
      <c r="EG31" s="522"/>
      <c r="EH31" s="522"/>
      <c r="EI31" s="178"/>
      <c r="EJ31" s="194"/>
      <c r="EK31" s="181"/>
      <c r="EL31" s="198"/>
      <c r="EM31" s="4">
        <f>ET31</f>
        <v>0</v>
      </c>
      <c r="ES31" s="263"/>
      <c r="ET31" s="262"/>
      <c r="FA31" s="197"/>
      <c r="FB31" s="443" t="s">
        <v>2460</v>
      </c>
      <c r="FC31" s="444"/>
      <c r="FD31" s="444"/>
      <c r="FE31" s="444"/>
      <c r="FF31" s="444"/>
      <c r="FG31" s="444"/>
      <c r="FH31" s="444"/>
      <c r="FI31" s="444"/>
      <c r="FJ31" s="193"/>
      <c r="FK31" s="522"/>
      <c r="FL31" s="522"/>
      <c r="FM31" s="522"/>
      <c r="FN31" s="522"/>
      <c r="FO31" s="522"/>
      <c r="FP31" s="522"/>
      <c r="FQ31" s="178"/>
      <c r="FR31" s="220"/>
      <c r="FS31" s="219"/>
      <c r="FT31" s="522"/>
      <c r="FU31" s="522"/>
      <c r="FV31" s="522"/>
      <c r="FW31" s="522"/>
      <c r="FX31" s="522"/>
      <c r="FY31" s="522"/>
      <c r="FZ31" s="178"/>
      <c r="GA31" s="220"/>
      <c r="GB31" s="219"/>
      <c r="GC31" s="522"/>
      <c r="GD31" s="522"/>
      <c r="GE31" s="522"/>
      <c r="GF31" s="522"/>
      <c r="GG31" s="522"/>
      <c r="GH31" s="522"/>
      <c r="GI31" s="178"/>
      <c r="GJ31" s="194"/>
      <c r="GK31" s="181"/>
      <c r="GL31" s="198"/>
      <c r="GM31" s="4">
        <f>GT31</f>
        <v>0</v>
      </c>
    </row>
    <row r="32" spans="1:198" ht="18.95" customHeight="1">
      <c r="A32" s="197"/>
      <c r="B32" s="449"/>
      <c r="C32" s="450"/>
      <c r="D32" s="450"/>
      <c r="E32" s="450"/>
      <c r="F32" s="450"/>
      <c r="G32" s="450"/>
      <c r="H32" s="450"/>
      <c r="I32" s="450"/>
      <c r="J32" s="195"/>
      <c r="K32" s="179" t="s">
        <v>2117</v>
      </c>
      <c r="L32" s="179"/>
      <c r="M32" s="525"/>
      <c r="N32" s="525"/>
      <c r="O32" s="525"/>
      <c r="P32" s="525" t="s">
        <v>2116</v>
      </c>
      <c r="Q32" s="525"/>
      <c r="R32" s="222"/>
      <c r="S32" s="221"/>
      <c r="T32" s="179" t="s">
        <v>2117</v>
      </c>
      <c r="U32" s="179"/>
      <c r="V32" s="525"/>
      <c r="W32" s="525"/>
      <c r="X32" s="525"/>
      <c r="Y32" s="525" t="s">
        <v>2116</v>
      </c>
      <c r="Z32" s="525"/>
      <c r="AA32" s="222"/>
      <c r="AB32" s="221"/>
      <c r="AC32" s="179" t="s">
        <v>2117</v>
      </c>
      <c r="AD32" s="179"/>
      <c r="AE32" s="525"/>
      <c r="AF32" s="525"/>
      <c r="AG32" s="525"/>
      <c r="AH32" s="525" t="s">
        <v>2116</v>
      </c>
      <c r="AI32" s="525"/>
      <c r="AJ32" s="196"/>
      <c r="AK32" s="181"/>
      <c r="AL32" s="198"/>
      <c r="AM32" s="4"/>
      <c r="AS32" s="263"/>
      <c r="AT32" s="262" t="str">
        <f>IF(OR(AND(J$10&lt;&gt;"",COUNTA(M32)=0),
AND(S$10&lt;&gt;"",COUNTA(V32)=0),
AND(AB$10&lt;&gt;"",COUNTA(AE32)=0)),"未入力があります。",
IF(OR(AND(J$10="",COUNTA(M32)=1),AND(S$10="",COUNTA(V32)=1),
AND(AB$10="",COUNTA(AE32)=1)),"棟番号を入力してください。","")
)</f>
        <v/>
      </c>
      <c r="AU32" s="262"/>
      <c r="AV32" s="262"/>
      <c r="AW32" s="262"/>
      <c r="AX32" s="262"/>
      <c r="AY32" s="262"/>
      <c r="BA32" s="197"/>
      <c r="BB32" s="449"/>
      <c r="BC32" s="450"/>
      <c r="BD32" s="450"/>
      <c r="BE32" s="450"/>
      <c r="BF32" s="450"/>
      <c r="BG32" s="450"/>
      <c r="BH32" s="450"/>
      <c r="BI32" s="450"/>
      <c r="BJ32" s="195"/>
      <c r="BK32" s="179" t="s">
        <v>2117</v>
      </c>
      <c r="BL32" s="179"/>
      <c r="BM32" s="525"/>
      <c r="BN32" s="525"/>
      <c r="BO32" s="525"/>
      <c r="BP32" s="525" t="s">
        <v>2116</v>
      </c>
      <c r="BQ32" s="525"/>
      <c r="BR32" s="222"/>
      <c r="BS32" s="221"/>
      <c r="BT32" s="179" t="s">
        <v>2117</v>
      </c>
      <c r="BU32" s="179"/>
      <c r="BV32" s="525"/>
      <c r="BW32" s="525"/>
      <c r="BX32" s="525"/>
      <c r="BY32" s="525" t="s">
        <v>2116</v>
      </c>
      <c r="BZ32" s="525"/>
      <c r="CA32" s="222"/>
      <c r="CB32" s="221"/>
      <c r="CC32" s="179" t="s">
        <v>2117</v>
      </c>
      <c r="CD32" s="179"/>
      <c r="CE32" s="525"/>
      <c r="CF32" s="525"/>
      <c r="CG32" s="525"/>
      <c r="CH32" s="525" t="s">
        <v>2116</v>
      </c>
      <c r="CI32" s="525"/>
      <c r="CJ32" s="196"/>
      <c r="CK32" s="181"/>
      <c r="CL32" s="198"/>
      <c r="CM32" s="4"/>
      <c r="CS32" s="263"/>
      <c r="CT32" s="262" t="str">
        <f>IF(OR(AND(BJ$10&lt;&gt;"",COUNTA(BM32)=0),
AND(BS$10&lt;&gt;"",COUNTA(BV32)=0),
AND(CB$10&lt;&gt;"",COUNTA(CE32)=0)),"未入力があります。",
IF(OR(AND(BJ$10="",COUNTA(BM32)=1),AND(BS$10="",COUNTA(BV32)=1),
AND(CB$10="",COUNTA(CE32)=1)),"棟番号を入力してください。","")
)</f>
        <v/>
      </c>
      <c r="CU32" s="262"/>
      <c r="CV32" s="262"/>
      <c r="CW32" s="262"/>
      <c r="CX32" s="262"/>
      <c r="CY32" s="262"/>
      <c r="DA32" s="197"/>
      <c r="DB32" s="449"/>
      <c r="DC32" s="450"/>
      <c r="DD32" s="450"/>
      <c r="DE32" s="450"/>
      <c r="DF32" s="450"/>
      <c r="DG32" s="450"/>
      <c r="DH32" s="450"/>
      <c r="DI32" s="450"/>
      <c r="DJ32" s="195"/>
      <c r="DK32" s="179" t="s">
        <v>2117</v>
      </c>
      <c r="DL32" s="179"/>
      <c r="DM32" s="525"/>
      <c r="DN32" s="525"/>
      <c r="DO32" s="525"/>
      <c r="DP32" s="525" t="s">
        <v>2116</v>
      </c>
      <c r="DQ32" s="525"/>
      <c r="DR32" s="222"/>
      <c r="DS32" s="221"/>
      <c r="DT32" s="179" t="s">
        <v>2117</v>
      </c>
      <c r="DU32" s="179"/>
      <c r="DV32" s="525"/>
      <c r="DW32" s="525"/>
      <c r="DX32" s="525"/>
      <c r="DY32" s="525" t="s">
        <v>2116</v>
      </c>
      <c r="DZ32" s="525"/>
      <c r="EA32" s="222"/>
      <c r="EB32" s="221"/>
      <c r="EC32" s="179" t="s">
        <v>2117</v>
      </c>
      <c r="ED32" s="179"/>
      <c r="EE32" s="525"/>
      <c r="EF32" s="525"/>
      <c r="EG32" s="525"/>
      <c r="EH32" s="525" t="s">
        <v>2116</v>
      </c>
      <c r="EI32" s="525"/>
      <c r="EJ32" s="196"/>
      <c r="EK32" s="181"/>
      <c r="EL32" s="198"/>
      <c r="EM32" s="4"/>
      <c r="ES32" s="263"/>
      <c r="ET32" s="262" t="str">
        <f>IF(OR(AND(DJ$10&lt;&gt;"",COUNTA(DM32)=0),
AND(DS$10&lt;&gt;"",COUNTA(DV32)=0),
AND(EB$10&lt;&gt;"",COUNTA(EE32)=0)),"未入力があります。",
IF(OR(AND(DJ$10="",COUNTA(DM32)=1),AND(DS$10="",COUNTA(DV32)=1),
AND(EB$10="",COUNTA(EE32)=1)),"棟番号を入力してください。","")
)</f>
        <v/>
      </c>
      <c r="FA32" s="197"/>
      <c r="FB32" s="449"/>
      <c r="FC32" s="450"/>
      <c r="FD32" s="450"/>
      <c r="FE32" s="450"/>
      <c r="FF32" s="450"/>
      <c r="FG32" s="450"/>
      <c r="FH32" s="450"/>
      <c r="FI32" s="450"/>
      <c r="FJ32" s="195"/>
      <c r="FK32" s="179" t="s">
        <v>2117</v>
      </c>
      <c r="FL32" s="179"/>
      <c r="FM32" s="525"/>
      <c r="FN32" s="525"/>
      <c r="FO32" s="525"/>
      <c r="FP32" s="525" t="s">
        <v>2116</v>
      </c>
      <c r="FQ32" s="525"/>
      <c r="FR32" s="222"/>
      <c r="FS32" s="221"/>
      <c r="FT32" s="179" t="s">
        <v>2117</v>
      </c>
      <c r="FU32" s="179"/>
      <c r="FV32" s="525"/>
      <c r="FW32" s="525"/>
      <c r="FX32" s="525"/>
      <c r="FY32" s="525" t="s">
        <v>2116</v>
      </c>
      <c r="FZ32" s="525"/>
      <c r="GA32" s="222"/>
      <c r="GB32" s="221"/>
      <c r="GC32" s="179" t="s">
        <v>2117</v>
      </c>
      <c r="GD32" s="179"/>
      <c r="GE32" s="525"/>
      <c r="GF32" s="525"/>
      <c r="GG32" s="525"/>
      <c r="GH32" s="525" t="s">
        <v>2116</v>
      </c>
      <c r="GI32" s="525"/>
      <c r="GJ32" s="196"/>
      <c r="GK32" s="181"/>
      <c r="GL32" s="198"/>
      <c r="GM32" s="4"/>
    </row>
    <row r="33" spans="1:200" ht="3.95" customHeight="1">
      <c r="A33" s="197"/>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8"/>
      <c r="AM33" s="4"/>
      <c r="AS33" s="263"/>
      <c r="AT33" s="266"/>
      <c r="AU33" s="266"/>
      <c r="AV33" s="266"/>
      <c r="AW33" s="266"/>
      <c r="AX33" s="266"/>
      <c r="AY33" s="266"/>
      <c r="BA33" s="197"/>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8"/>
      <c r="CM33" s="4"/>
      <c r="CS33" s="263"/>
      <c r="CT33" s="266"/>
      <c r="CU33" s="266"/>
      <c r="CV33" s="266"/>
      <c r="CW33" s="266"/>
      <c r="CX33" s="266"/>
      <c r="CY33" s="266"/>
      <c r="DA33" s="197"/>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8"/>
      <c r="EM33" s="4"/>
      <c r="ES33" s="263"/>
      <c r="ET33" s="266"/>
      <c r="FA33" s="197"/>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8"/>
      <c r="GM33" s="4"/>
    </row>
    <row r="34" spans="1:200" ht="3.95" customHeight="1">
      <c r="A34" s="19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8"/>
      <c r="AM34" s="4"/>
      <c r="AS34" s="263"/>
      <c r="AT34" s="266"/>
      <c r="AU34" s="266"/>
      <c r="AV34" s="266"/>
      <c r="AW34" s="266"/>
      <c r="AX34" s="266"/>
      <c r="AY34" s="266"/>
      <c r="BA34" s="197"/>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8"/>
      <c r="CM34" s="4"/>
      <c r="CS34" s="263"/>
      <c r="CT34" s="266"/>
      <c r="CU34" s="266"/>
      <c r="CV34" s="266"/>
      <c r="CW34" s="266"/>
      <c r="CX34" s="266"/>
      <c r="CY34" s="266"/>
      <c r="DA34" s="197"/>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8"/>
      <c r="EM34" s="4"/>
      <c r="ES34" s="263"/>
      <c r="ET34" s="266"/>
      <c r="FA34" s="197"/>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8"/>
      <c r="GM34" s="4"/>
    </row>
    <row r="35" spans="1:200" ht="2.4500000000000002" customHeight="1">
      <c r="A35" s="195"/>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6"/>
      <c r="AM35" s="4"/>
      <c r="AS35" s="263"/>
      <c r="AT35" s="266"/>
      <c r="AU35" s="266"/>
      <c r="AV35" s="266"/>
      <c r="AW35" s="266"/>
      <c r="AX35" s="266"/>
      <c r="AY35" s="266"/>
      <c r="BA35" s="195"/>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6"/>
      <c r="CM35" s="4"/>
      <c r="CS35" s="263"/>
      <c r="CT35" s="266"/>
      <c r="CU35" s="266"/>
      <c r="CV35" s="266"/>
      <c r="CW35" s="266"/>
      <c r="CX35" s="266"/>
      <c r="CY35" s="266"/>
      <c r="DA35" s="195"/>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6"/>
      <c r="EM35" s="4"/>
      <c r="ES35" s="263"/>
      <c r="ET35" s="266"/>
      <c r="FA35" s="195"/>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6"/>
      <c r="GM35" s="4"/>
    </row>
    <row r="36" spans="1:200" ht="3.95"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63"/>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63"/>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63"/>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c r="A37" s="501" t="s">
        <v>50</v>
      </c>
      <c r="B37" s="501"/>
      <c r="C37" s="501"/>
      <c r="D37" s="501"/>
      <c r="E37" s="501"/>
      <c r="F37" s="501"/>
      <c r="G37" s="501"/>
      <c r="H37" s="501"/>
      <c r="I37" s="501"/>
      <c r="J37" s="501"/>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1"/>
      <c r="AH37" s="501"/>
      <c r="AI37" s="501"/>
      <c r="AJ37" s="501"/>
      <c r="AK37" s="276"/>
      <c r="AL37" s="276"/>
      <c r="AM37" s="4"/>
      <c r="AS37" s="263"/>
      <c r="BA37" s="501" t="s">
        <v>50</v>
      </c>
      <c r="BB37" s="501"/>
      <c r="BC37" s="501"/>
      <c r="BD37" s="501"/>
      <c r="BE37" s="501"/>
      <c r="BF37" s="501"/>
      <c r="BG37" s="501"/>
      <c r="BH37" s="501"/>
      <c r="BI37" s="501"/>
      <c r="BJ37" s="501"/>
      <c r="BK37" s="501"/>
      <c r="BL37" s="501"/>
      <c r="BM37" s="501"/>
      <c r="BN37" s="501"/>
      <c r="BO37" s="501"/>
      <c r="BP37" s="501"/>
      <c r="BQ37" s="501"/>
      <c r="BR37" s="501"/>
      <c r="BS37" s="501"/>
      <c r="BT37" s="501"/>
      <c r="BU37" s="501"/>
      <c r="BV37" s="501"/>
      <c r="BW37" s="501"/>
      <c r="BX37" s="501"/>
      <c r="BY37" s="501"/>
      <c r="BZ37" s="501"/>
      <c r="CA37" s="501"/>
      <c r="CB37" s="501"/>
      <c r="CC37" s="501"/>
      <c r="CD37" s="501"/>
      <c r="CE37" s="501"/>
      <c r="CF37" s="501"/>
      <c r="CG37" s="501"/>
      <c r="CH37" s="501"/>
      <c r="CI37" s="501"/>
      <c r="CJ37" s="501"/>
      <c r="CK37" s="335"/>
      <c r="CL37" s="335"/>
      <c r="CM37" s="4"/>
      <c r="CS37" s="263"/>
      <c r="DA37" s="501" t="s">
        <v>50</v>
      </c>
      <c r="DB37" s="501"/>
      <c r="DC37" s="501"/>
      <c r="DD37" s="501"/>
      <c r="DE37" s="501"/>
      <c r="DF37" s="501"/>
      <c r="DG37" s="501"/>
      <c r="DH37" s="501"/>
      <c r="DI37" s="501"/>
      <c r="DJ37" s="501"/>
      <c r="DK37" s="501"/>
      <c r="DL37" s="501"/>
      <c r="DM37" s="501"/>
      <c r="DN37" s="501"/>
      <c r="DO37" s="501"/>
      <c r="DP37" s="501"/>
      <c r="DQ37" s="501"/>
      <c r="DR37" s="501"/>
      <c r="DS37" s="501"/>
      <c r="DT37" s="501"/>
      <c r="DU37" s="501"/>
      <c r="DV37" s="501"/>
      <c r="DW37" s="501"/>
      <c r="DX37" s="501"/>
      <c r="DY37" s="501"/>
      <c r="DZ37" s="501"/>
      <c r="EA37" s="501"/>
      <c r="EB37" s="501"/>
      <c r="EC37" s="501"/>
      <c r="ED37" s="501"/>
      <c r="EE37" s="501"/>
      <c r="EF37" s="501"/>
      <c r="EG37" s="501"/>
      <c r="EH37" s="501"/>
      <c r="EI37" s="501"/>
      <c r="EJ37" s="501"/>
      <c r="EK37" s="335"/>
      <c r="EL37" s="335"/>
      <c r="EM37" s="4"/>
      <c r="ES37" s="263"/>
      <c r="FA37" s="501" t="s">
        <v>50</v>
      </c>
      <c r="FB37" s="501"/>
      <c r="FC37" s="501"/>
      <c r="FD37" s="501"/>
      <c r="FE37" s="501"/>
      <c r="FF37" s="501"/>
      <c r="FG37" s="501"/>
      <c r="FH37" s="501"/>
      <c r="FI37" s="501"/>
      <c r="FJ37" s="501"/>
      <c r="FK37" s="501"/>
      <c r="FL37" s="501"/>
      <c r="FM37" s="501"/>
      <c r="FN37" s="501"/>
      <c r="FO37" s="501"/>
      <c r="FP37" s="501"/>
      <c r="FQ37" s="501"/>
      <c r="FR37" s="501"/>
      <c r="FS37" s="501"/>
      <c r="FT37" s="501"/>
      <c r="FU37" s="501"/>
      <c r="FV37" s="501"/>
      <c r="FW37" s="501"/>
      <c r="FX37" s="501"/>
      <c r="FY37" s="501"/>
      <c r="FZ37" s="501"/>
      <c r="GA37" s="501"/>
      <c r="GB37" s="501"/>
      <c r="GC37" s="501"/>
      <c r="GD37" s="501"/>
      <c r="GE37" s="501"/>
      <c r="GF37" s="501"/>
      <c r="GG37" s="501"/>
      <c r="GH37" s="501"/>
      <c r="GI37" s="501"/>
      <c r="GJ37" s="501"/>
      <c r="GK37" s="353"/>
      <c r="GL37" s="353"/>
      <c r="GM37" s="4"/>
    </row>
    <row r="38" spans="1:200" ht="2.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63"/>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63"/>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63"/>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c r="A39" s="19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4"/>
      <c r="AM39" s="4"/>
      <c r="AS39" s="263"/>
      <c r="BA39" s="19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4"/>
      <c r="CM39" s="4"/>
      <c r="CS39" s="263"/>
      <c r="DA39" s="193"/>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4"/>
      <c r="EM39" s="4"/>
      <c r="ES39" s="263"/>
      <c r="FA39" s="193"/>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4"/>
      <c r="GM39" s="4"/>
    </row>
    <row r="40" spans="1:200" ht="14.45" customHeight="1">
      <c r="A40" s="207" t="s">
        <v>51</v>
      </c>
      <c r="B40" s="208"/>
      <c r="C40" s="208"/>
      <c r="D40" s="208"/>
      <c r="E40" s="208"/>
      <c r="F40" s="208"/>
      <c r="G40" s="208"/>
      <c r="H40" s="208"/>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8"/>
      <c r="AM40" s="4"/>
      <c r="AS40" s="263"/>
      <c r="BA40" s="207" t="s">
        <v>51</v>
      </c>
      <c r="BB40" s="208"/>
      <c r="BC40" s="208"/>
      <c r="BD40" s="208"/>
      <c r="BE40" s="208"/>
      <c r="BF40" s="208"/>
      <c r="BG40" s="208"/>
      <c r="BH40" s="208"/>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8"/>
      <c r="CM40" s="4"/>
      <c r="CS40" s="263"/>
      <c r="DA40" s="207" t="s">
        <v>51</v>
      </c>
      <c r="DB40" s="208"/>
      <c r="DC40" s="208"/>
      <c r="DD40" s="208"/>
      <c r="DE40" s="208"/>
      <c r="DF40" s="208"/>
      <c r="DG40" s="208"/>
      <c r="DH40" s="208"/>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8"/>
      <c r="EM40" s="4"/>
      <c r="ES40" s="263"/>
      <c r="FA40" s="207" t="s">
        <v>51</v>
      </c>
      <c r="FB40" s="208"/>
      <c r="FC40" s="208"/>
      <c r="FD40" s="208"/>
      <c r="FE40" s="208"/>
      <c r="FF40" s="208"/>
      <c r="FG40" s="208"/>
      <c r="FH40" s="208"/>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8"/>
      <c r="GM40" s="4"/>
    </row>
    <row r="41" spans="1:200" ht="18" customHeight="1">
      <c r="A41" s="197"/>
      <c r="B41" s="479" t="s">
        <v>2269</v>
      </c>
      <c r="C41" s="457"/>
      <c r="D41" s="457"/>
      <c r="E41" s="457"/>
      <c r="F41" s="457"/>
      <c r="G41" s="457"/>
      <c r="H41" s="457"/>
      <c r="I41" s="457"/>
      <c r="J41" s="517"/>
      <c r="K41" s="518"/>
      <c r="L41" s="518"/>
      <c r="M41" s="518"/>
      <c r="N41" s="518"/>
      <c r="O41" s="518"/>
      <c r="P41" s="519"/>
      <c r="Q41" s="177"/>
      <c r="R41" s="177"/>
      <c r="S41" s="177"/>
      <c r="T41" s="177"/>
      <c r="U41" s="177"/>
      <c r="V41" s="177"/>
      <c r="W41" s="177"/>
      <c r="X41" s="177"/>
      <c r="Y41" s="177"/>
      <c r="Z41" s="177"/>
      <c r="AA41" s="177"/>
      <c r="AB41" s="177"/>
      <c r="AC41" s="177"/>
      <c r="AD41" s="177"/>
      <c r="AE41" s="177"/>
      <c r="AF41" s="177"/>
      <c r="AG41" s="177"/>
      <c r="AH41" s="177"/>
      <c r="AI41" s="177"/>
      <c r="AJ41" s="181"/>
      <c r="AK41" s="181"/>
      <c r="AL41" s="198"/>
      <c r="AM41" s="11"/>
      <c r="AN41" s="309"/>
      <c r="AO41" s="309"/>
      <c r="AP41" s="309"/>
      <c r="AQ41" s="309"/>
      <c r="AR41" s="309"/>
      <c r="AS41" s="263"/>
      <c r="BA41" s="197"/>
      <c r="BB41" s="479" t="s">
        <v>2269</v>
      </c>
      <c r="BC41" s="457"/>
      <c r="BD41" s="457"/>
      <c r="BE41" s="457"/>
      <c r="BF41" s="457"/>
      <c r="BG41" s="457"/>
      <c r="BH41" s="457"/>
      <c r="BI41" s="457"/>
      <c r="BJ41" s="517"/>
      <c r="BK41" s="518"/>
      <c r="BL41" s="518"/>
      <c r="BM41" s="518"/>
      <c r="BN41" s="518"/>
      <c r="BO41" s="518"/>
      <c r="BP41" s="519"/>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8"/>
      <c r="CM41" s="11"/>
      <c r="CN41" s="309"/>
      <c r="CO41" s="309"/>
      <c r="CP41" s="309"/>
      <c r="CQ41" s="309"/>
      <c r="CR41" s="309"/>
      <c r="CS41" s="263"/>
      <c r="DA41" s="197"/>
      <c r="DB41" s="479" t="s">
        <v>2269</v>
      </c>
      <c r="DC41" s="457"/>
      <c r="DD41" s="457"/>
      <c r="DE41" s="457"/>
      <c r="DF41" s="457"/>
      <c r="DG41" s="457"/>
      <c r="DH41" s="457"/>
      <c r="DI41" s="457"/>
      <c r="DJ41" s="517"/>
      <c r="DK41" s="518"/>
      <c r="DL41" s="518"/>
      <c r="DM41" s="518"/>
      <c r="DN41" s="518"/>
      <c r="DO41" s="518"/>
      <c r="DP41" s="519"/>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8"/>
      <c r="EM41" s="11"/>
      <c r="EN41" s="309"/>
      <c r="EO41" s="309"/>
      <c r="EP41" s="309"/>
      <c r="EQ41" s="309"/>
      <c r="ER41" s="309"/>
      <c r="ES41" s="263"/>
      <c r="FA41" s="197"/>
      <c r="FB41" s="479" t="s">
        <v>2269</v>
      </c>
      <c r="FC41" s="457"/>
      <c r="FD41" s="457"/>
      <c r="FE41" s="457"/>
      <c r="FF41" s="457"/>
      <c r="FG41" s="457"/>
      <c r="FH41" s="457"/>
      <c r="FI41" s="457"/>
      <c r="FJ41" s="517"/>
      <c r="FK41" s="518"/>
      <c r="FL41" s="518"/>
      <c r="FM41" s="518"/>
      <c r="FN41" s="518"/>
      <c r="FO41" s="518"/>
      <c r="FP41" s="519"/>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8"/>
      <c r="GM41" s="11"/>
      <c r="GN41" s="309"/>
      <c r="GO41" s="309"/>
      <c r="GP41" s="309"/>
      <c r="GQ41" s="309"/>
      <c r="GR41" s="309"/>
    </row>
    <row r="42" spans="1:200" ht="30.95" customHeight="1">
      <c r="A42" s="197"/>
      <c r="B42" s="443" t="s">
        <v>2274</v>
      </c>
      <c r="C42" s="444"/>
      <c r="D42" s="444"/>
      <c r="E42" s="444"/>
      <c r="F42" s="444"/>
      <c r="G42" s="444"/>
      <c r="H42" s="444"/>
      <c r="I42" s="445"/>
      <c r="J42" s="193"/>
      <c r="K42" s="275" t="s">
        <v>52</v>
      </c>
      <c r="L42" s="275"/>
      <c r="M42" s="275"/>
      <c r="N42" s="275"/>
      <c r="O42" s="178"/>
      <c r="P42" s="284"/>
      <c r="Q42" s="310" t="s">
        <v>53</v>
      </c>
      <c r="R42" s="274"/>
      <c r="S42" s="274"/>
      <c r="T42" s="178"/>
      <c r="U42" s="274"/>
      <c r="V42" s="274"/>
      <c r="W42" s="178"/>
      <c r="X42" s="274"/>
      <c r="Y42" s="274"/>
      <c r="Z42" s="194"/>
      <c r="AA42" s="303"/>
      <c r="AB42" s="181"/>
      <c r="AC42" s="181"/>
      <c r="AD42" s="181"/>
      <c r="AE42" s="181"/>
      <c r="AF42" s="181"/>
      <c r="AG42" s="181"/>
      <c r="AH42" s="181"/>
      <c r="AI42" s="181"/>
      <c r="AJ42" s="181"/>
      <c r="AK42" s="181"/>
      <c r="AL42" s="198"/>
      <c r="AM42" s="264"/>
      <c r="AN42" s="309" t="b">
        <v>0</v>
      </c>
      <c r="AO42" s="309" t="b">
        <v>0</v>
      </c>
      <c r="AP42" s="309"/>
      <c r="AQ42" s="309"/>
      <c r="AR42" s="309"/>
      <c r="AS42" s="263">
        <f>COUNTIF(AN42:AO42, TRUE)</f>
        <v>0</v>
      </c>
      <c r="AT42" s="262" t="str">
        <f>IF(AND($J41&lt;&gt;"",COUNTIF(AN42:AP42,TRUE)=0),"未入力です。",
  IF(AND($J41&lt;&gt;"",COUNTIF(AN42:AP42,TRUE)&gt;1),"選択は1つまでです。",""))</f>
        <v/>
      </c>
      <c r="AU42" s="262"/>
      <c r="AV42" s="262"/>
      <c r="AW42" s="262"/>
      <c r="AX42" s="262"/>
      <c r="AY42" s="262"/>
      <c r="BA42" s="197"/>
      <c r="BB42" s="443" t="s">
        <v>2274</v>
      </c>
      <c r="BC42" s="444"/>
      <c r="BD42" s="444"/>
      <c r="BE42" s="444"/>
      <c r="BF42" s="444"/>
      <c r="BG42" s="444"/>
      <c r="BH42" s="444"/>
      <c r="BI42" s="445"/>
      <c r="BJ42" s="193"/>
      <c r="BK42" s="334" t="s">
        <v>52</v>
      </c>
      <c r="BL42" s="334"/>
      <c r="BM42" s="334"/>
      <c r="BN42" s="334"/>
      <c r="BO42" s="178"/>
      <c r="BP42" s="342"/>
      <c r="BQ42" s="310" t="s">
        <v>53</v>
      </c>
      <c r="BR42" s="338"/>
      <c r="BS42" s="338"/>
      <c r="BT42" s="178"/>
      <c r="BU42" s="338"/>
      <c r="BV42" s="338"/>
      <c r="BW42" s="178"/>
      <c r="BX42" s="338"/>
      <c r="BY42" s="338"/>
      <c r="BZ42" s="194"/>
      <c r="CA42" s="303"/>
      <c r="CB42" s="181"/>
      <c r="CC42" s="181"/>
      <c r="CD42" s="181"/>
      <c r="CE42" s="181"/>
      <c r="CF42" s="181"/>
      <c r="CG42" s="181"/>
      <c r="CH42" s="181"/>
      <c r="CI42" s="181"/>
      <c r="CJ42" s="181"/>
      <c r="CK42" s="181"/>
      <c r="CL42" s="198"/>
      <c r="CM42" s="264"/>
      <c r="CN42" s="309" t="b">
        <v>0</v>
      </c>
      <c r="CO42" s="309" t="b">
        <v>0</v>
      </c>
      <c r="CP42" s="309"/>
      <c r="CQ42" s="309"/>
      <c r="CR42" s="309"/>
      <c r="CS42" s="263">
        <f>COUNTIF(CN42:CO42, TRUE)</f>
        <v>0</v>
      </c>
      <c r="CT42" s="262" t="str">
        <f>IF(AND($J41&lt;&gt;"",COUNTIF(CN42:CP42,TRUE)=0),"未入力です。",
  IF(AND($J41&lt;&gt;"",COUNTIF(CN42:CP42,TRUE)&gt;1),"選択は1つまでです。",""))</f>
        <v/>
      </c>
      <c r="CU42" s="262"/>
      <c r="CV42" s="262"/>
      <c r="CW42" s="262"/>
      <c r="CX42" s="262"/>
      <c r="CY42" s="262"/>
      <c r="DA42" s="197"/>
      <c r="DB42" s="443" t="s">
        <v>2274</v>
      </c>
      <c r="DC42" s="444"/>
      <c r="DD42" s="444"/>
      <c r="DE42" s="444"/>
      <c r="DF42" s="444"/>
      <c r="DG42" s="444"/>
      <c r="DH42" s="444"/>
      <c r="DI42" s="445"/>
      <c r="DJ42" s="193"/>
      <c r="DK42" s="334" t="s">
        <v>52</v>
      </c>
      <c r="DL42" s="334"/>
      <c r="DM42" s="334"/>
      <c r="DN42" s="334"/>
      <c r="DO42" s="178"/>
      <c r="DP42" s="342"/>
      <c r="DQ42" s="310" t="s">
        <v>53</v>
      </c>
      <c r="DR42" s="338"/>
      <c r="DS42" s="338"/>
      <c r="DT42" s="178"/>
      <c r="DU42" s="338"/>
      <c r="DV42" s="338"/>
      <c r="DW42" s="178"/>
      <c r="DX42" s="338"/>
      <c r="DY42" s="338"/>
      <c r="DZ42" s="194"/>
      <c r="EA42" s="303"/>
      <c r="EB42" s="181"/>
      <c r="EC42" s="181"/>
      <c r="ED42" s="181"/>
      <c r="EE42" s="181"/>
      <c r="EF42" s="181"/>
      <c r="EG42" s="181"/>
      <c r="EH42" s="181"/>
      <c r="EI42" s="181"/>
      <c r="EJ42" s="181"/>
      <c r="EK42" s="181"/>
      <c r="EL42" s="198"/>
      <c r="EM42" s="264"/>
      <c r="EN42" s="309" t="b">
        <v>0</v>
      </c>
      <c r="EO42" s="309" t="b">
        <v>0</v>
      </c>
      <c r="EP42" s="309"/>
      <c r="EQ42" s="309"/>
      <c r="ER42" s="309"/>
      <c r="ES42" s="263">
        <f>COUNTIF(EN42:EO42, TRUE)</f>
        <v>0</v>
      </c>
      <c r="ET42" s="262" t="str">
        <f>IF(AND($J41&lt;&gt;"",COUNTIF(EN42:EP42,TRUE)=0),"未入力です。",
  IF(AND($J41&lt;&gt;"",COUNTIF(EN42:EP42,TRUE)&gt;1),"選択は1つまでです。",""))</f>
        <v/>
      </c>
      <c r="FA42" s="197"/>
      <c r="FB42" s="443" t="s">
        <v>2274</v>
      </c>
      <c r="FC42" s="444"/>
      <c r="FD42" s="444"/>
      <c r="FE42" s="444"/>
      <c r="FF42" s="444"/>
      <c r="FG42" s="444"/>
      <c r="FH42" s="444"/>
      <c r="FI42" s="445"/>
      <c r="FJ42" s="193"/>
      <c r="FK42" s="352" t="s">
        <v>52</v>
      </c>
      <c r="FL42" s="352"/>
      <c r="FM42" s="352"/>
      <c r="FN42" s="352"/>
      <c r="FO42" s="178"/>
      <c r="FP42" s="360"/>
      <c r="FQ42" s="310" t="s">
        <v>53</v>
      </c>
      <c r="FR42" s="356"/>
      <c r="FS42" s="356"/>
      <c r="FT42" s="178"/>
      <c r="FU42" s="356"/>
      <c r="FV42" s="356"/>
      <c r="FW42" s="178"/>
      <c r="FX42" s="356"/>
      <c r="FY42" s="356"/>
      <c r="FZ42" s="194"/>
      <c r="GA42" s="303"/>
      <c r="GB42" s="181"/>
      <c r="GC42" s="181"/>
      <c r="GD42" s="181"/>
      <c r="GE42" s="181"/>
      <c r="GF42" s="181"/>
      <c r="GG42" s="181"/>
      <c r="GH42" s="181"/>
      <c r="GI42" s="181"/>
      <c r="GJ42" s="181"/>
      <c r="GK42" s="181"/>
      <c r="GL42" s="198"/>
      <c r="GM42" s="264"/>
      <c r="GN42" s="309" t="b">
        <v>0</v>
      </c>
      <c r="GO42" s="309" t="b">
        <v>0</v>
      </c>
      <c r="GP42" s="309"/>
      <c r="GQ42" s="309"/>
      <c r="GR42" s="309"/>
    </row>
    <row r="43" spans="1:200" ht="17.100000000000001" customHeight="1">
      <c r="A43" s="197"/>
      <c r="B43" s="506" t="s">
        <v>2275</v>
      </c>
      <c r="C43" s="507"/>
      <c r="D43" s="507"/>
      <c r="E43" s="507"/>
      <c r="F43" s="507"/>
      <c r="G43" s="507"/>
      <c r="H43" s="507"/>
      <c r="I43" s="508"/>
      <c r="J43" s="193"/>
      <c r="K43" s="204" t="s">
        <v>54</v>
      </c>
      <c r="L43" s="204"/>
      <c r="M43" s="204"/>
      <c r="N43" s="204"/>
      <c r="O43" s="204"/>
      <c r="P43" s="204"/>
      <c r="Q43" s="178"/>
      <c r="R43" s="178"/>
      <c r="S43" s="500" t="s">
        <v>55</v>
      </c>
      <c r="T43" s="500"/>
      <c r="U43" s="500"/>
      <c r="V43" s="500"/>
      <c r="W43" s="500"/>
      <c r="X43" s="178"/>
      <c r="Y43" s="178"/>
      <c r="Z43" s="500" t="s">
        <v>56</v>
      </c>
      <c r="AA43" s="500"/>
      <c r="AB43" s="500"/>
      <c r="AC43" s="500"/>
      <c r="AD43" s="500"/>
      <c r="AE43" s="500"/>
      <c r="AF43" s="500"/>
      <c r="AG43" s="500"/>
      <c r="AH43" s="500"/>
      <c r="AI43" s="512"/>
      <c r="AJ43" s="181"/>
      <c r="AK43" s="181"/>
      <c r="AL43" s="198"/>
      <c r="AM43" s="11" t="str">
        <f>IF(AND($I45&lt;&gt;"",COUNTIF(AN43:AP44,TRUE)=0),"未入力",
  IF(AND($I45&lt;&gt;"",COUNTIF(AN43:AP44,TRUE)&gt;1),"複数選択",""))</f>
        <v/>
      </c>
      <c r="AN43" s="311" t="b">
        <v>0</v>
      </c>
      <c r="AO43" s="311" t="b">
        <v>0</v>
      </c>
      <c r="AP43" s="311" t="b">
        <v>0</v>
      </c>
      <c r="AQ43" s="311"/>
      <c r="AR43" s="311"/>
      <c r="AS43" s="263">
        <f>COUNTIF(AN43:AP43, TRUE)</f>
        <v>0</v>
      </c>
      <c r="AT43" s="262" t="str">
        <f>IF(AND($J$41&lt;&gt;"",COUNTIF(AN43:AP44,TRUE)=0),"未入力です。",
  IF(AND($J$41&lt;&gt;"",COUNTIF(AN43:AP44,TRUE)&gt;1),"選択は1つまでです。",""))</f>
        <v/>
      </c>
      <c r="AU43" s="262"/>
      <c r="AV43" s="262"/>
      <c r="AW43" s="262"/>
      <c r="AX43" s="262"/>
      <c r="AY43" s="262"/>
      <c r="BA43" s="197"/>
      <c r="BB43" s="506" t="s">
        <v>2275</v>
      </c>
      <c r="BC43" s="507"/>
      <c r="BD43" s="507"/>
      <c r="BE43" s="507"/>
      <c r="BF43" s="507"/>
      <c r="BG43" s="507"/>
      <c r="BH43" s="507"/>
      <c r="BI43" s="508"/>
      <c r="BJ43" s="193"/>
      <c r="BK43" s="204" t="s">
        <v>54</v>
      </c>
      <c r="BL43" s="204"/>
      <c r="BM43" s="204"/>
      <c r="BN43" s="204"/>
      <c r="BO43" s="204"/>
      <c r="BP43" s="204"/>
      <c r="BQ43" s="178"/>
      <c r="BR43" s="178"/>
      <c r="BS43" s="500" t="s">
        <v>55</v>
      </c>
      <c r="BT43" s="500"/>
      <c r="BU43" s="500"/>
      <c r="BV43" s="500"/>
      <c r="BW43" s="500"/>
      <c r="BX43" s="178"/>
      <c r="BY43" s="178"/>
      <c r="BZ43" s="500" t="s">
        <v>56</v>
      </c>
      <c r="CA43" s="500"/>
      <c r="CB43" s="500"/>
      <c r="CC43" s="500"/>
      <c r="CD43" s="500"/>
      <c r="CE43" s="500"/>
      <c r="CF43" s="500"/>
      <c r="CG43" s="500"/>
      <c r="CH43" s="500"/>
      <c r="CI43" s="512"/>
      <c r="CJ43" s="181"/>
      <c r="CK43" s="181"/>
      <c r="CL43" s="198"/>
      <c r="CM43" s="11" t="str">
        <f>IF(AND($I45&lt;&gt;"",COUNTIF(CN43:CP44,TRUE)=0),"未入力",
  IF(AND($I45&lt;&gt;"",COUNTIF(CN43:CP44,TRUE)&gt;1),"複数選択",""))</f>
        <v/>
      </c>
      <c r="CN43" s="311" t="b">
        <v>0</v>
      </c>
      <c r="CO43" s="311" t="b">
        <v>0</v>
      </c>
      <c r="CP43" s="311" t="b">
        <v>0</v>
      </c>
      <c r="CQ43" s="311"/>
      <c r="CR43" s="311"/>
      <c r="CS43" s="263">
        <f>COUNTIF(CN43:CP43, TRUE)</f>
        <v>0</v>
      </c>
      <c r="CT43" s="262" t="str">
        <f>IF(AND($J$41&lt;&gt;"",COUNTIF(CN43:CP44,TRUE)=0),"未入力です。",
  IF(AND($J$41&lt;&gt;"",COUNTIF(CN43:CP44,TRUE)&gt;1),"選択は1つまでです。",""))</f>
        <v/>
      </c>
      <c r="CU43" s="262"/>
      <c r="CV43" s="262"/>
      <c r="CW43" s="262"/>
      <c r="CX43" s="262"/>
      <c r="CY43" s="262"/>
      <c r="DA43" s="197"/>
      <c r="DB43" s="506" t="s">
        <v>2275</v>
      </c>
      <c r="DC43" s="507"/>
      <c r="DD43" s="507"/>
      <c r="DE43" s="507"/>
      <c r="DF43" s="507"/>
      <c r="DG43" s="507"/>
      <c r="DH43" s="507"/>
      <c r="DI43" s="508"/>
      <c r="DJ43" s="193"/>
      <c r="DK43" s="204" t="s">
        <v>54</v>
      </c>
      <c r="DL43" s="204"/>
      <c r="DM43" s="204"/>
      <c r="DN43" s="204"/>
      <c r="DO43" s="204"/>
      <c r="DP43" s="204"/>
      <c r="DQ43" s="178"/>
      <c r="DR43" s="178"/>
      <c r="DS43" s="500" t="s">
        <v>55</v>
      </c>
      <c r="DT43" s="500"/>
      <c r="DU43" s="500"/>
      <c r="DV43" s="500"/>
      <c r="DW43" s="500"/>
      <c r="DX43" s="178"/>
      <c r="DY43" s="178"/>
      <c r="DZ43" s="500" t="s">
        <v>56</v>
      </c>
      <c r="EA43" s="500"/>
      <c r="EB43" s="500"/>
      <c r="EC43" s="500"/>
      <c r="ED43" s="500"/>
      <c r="EE43" s="500"/>
      <c r="EF43" s="500"/>
      <c r="EG43" s="500"/>
      <c r="EH43" s="500"/>
      <c r="EI43" s="512"/>
      <c r="EJ43" s="181"/>
      <c r="EK43" s="181"/>
      <c r="EL43" s="198"/>
      <c r="EM43" s="11" t="str">
        <f>IF(AND($I45&lt;&gt;"",COUNTIF(EN43:EP44,TRUE)=0),"未入力",
  IF(AND($I45&lt;&gt;"",COUNTIF(EN43:EP44,TRUE)&gt;1),"複数選択",""))</f>
        <v/>
      </c>
      <c r="EN43" s="309" t="b">
        <v>0</v>
      </c>
      <c r="EO43" s="309" t="b">
        <v>0</v>
      </c>
      <c r="EP43" s="311" t="b">
        <v>0</v>
      </c>
      <c r="EQ43" s="311"/>
      <c r="ER43" s="311"/>
      <c r="ES43" s="263">
        <f>COUNTIF(EN43:EP43, TRUE)</f>
        <v>0</v>
      </c>
      <c r="ET43" s="262" t="str">
        <f>IF(AND($J$41&lt;&gt;"",COUNTIF(EN43:EP44,TRUE)=0),"未入力です。",
  IF(AND($J$41&lt;&gt;"",COUNTIF(EN43:EP44,TRUE)&gt;1),"選択は1つまでです。",""))</f>
        <v/>
      </c>
      <c r="FA43" s="197"/>
      <c r="FB43" s="506" t="s">
        <v>2275</v>
      </c>
      <c r="FC43" s="507"/>
      <c r="FD43" s="507"/>
      <c r="FE43" s="507"/>
      <c r="FF43" s="507"/>
      <c r="FG43" s="507"/>
      <c r="FH43" s="507"/>
      <c r="FI43" s="508"/>
      <c r="FJ43" s="193"/>
      <c r="FK43" s="204" t="s">
        <v>54</v>
      </c>
      <c r="FL43" s="204"/>
      <c r="FM43" s="204"/>
      <c r="FN43" s="204"/>
      <c r="FO43" s="204"/>
      <c r="FP43" s="204"/>
      <c r="FQ43" s="178"/>
      <c r="FR43" s="178"/>
      <c r="FS43" s="500" t="s">
        <v>55</v>
      </c>
      <c r="FT43" s="500"/>
      <c r="FU43" s="500"/>
      <c r="FV43" s="500"/>
      <c r="FW43" s="500"/>
      <c r="FX43" s="178"/>
      <c r="FY43" s="178"/>
      <c r="FZ43" s="500" t="s">
        <v>56</v>
      </c>
      <c r="GA43" s="500"/>
      <c r="GB43" s="500"/>
      <c r="GC43" s="500"/>
      <c r="GD43" s="500"/>
      <c r="GE43" s="500"/>
      <c r="GF43" s="500"/>
      <c r="GG43" s="500"/>
      <c r="GH43" s="500"/>
      <c r="GI43" s="512"/>
      <c r="GJ43" s="181"/>
      <c r="GK43" s="181"/>
      <c r="GL43" s="198"/>
      <c r="GM43" s="11" t="str">
        <f>IF(AND($I45&lt;&gt;"",COUNTIF(GN43:GP44,TRUE)=0),"未入力",
  IF(AND($I45&lt;&gt;"",COUNTIF(GN43:GP44,TRUE)&gt;1),"複数選択",""))</f>
        <v/>
      </c>
      <c r="GN43" s="309" t="b">
        <v>0</v>
      </c>
      <c r="GO43" s="309" t="b">
        <v>0</v>
      </c>
      <c r="GP43" s="311" t="b">
        <v>0</v>
      </c>
      <c r="GQ43" s="311"/>
      <c r="GR43" s="311"/>
    </row>
    <row r="44" spans="1:200" ht="17.100000000000001" customHeight="1">
      <c r="A44" s="197"/>
      <c r="B44" s="509"/>
      <c r="C44" s="510"/>
      <c r="D44" s="510"/>
      <c r="E44" s="510"/>
      <c r="F44" s="510"/>
      <c r="G44" s="510"/>
      <c r="H44" s="510"/>
      <c r="I44" s="511"/>
      <c r="J44" s="195"/>
      <c r="K44" s="499" t="s">
        <v>57</v>
      </c>
      <c r="L44" s="499"/>
      <c r="M44" s="499"/>
      <c r="N44" s="499"/>
      <c r="O44" s="499"/>
      <c r="P44" s="499"/>
      <c r="Q44" s="499"/>
      <c r="R44" s="499"/>
      <c r="S44" s="179"/>
      <c r="T44" s="179"/>
      <c r="U44" s="499" t="s">
        <v>58</v>
      </c>
      <c r="V44" s="499"/>
      <c r="W44" s="499"/>
      <c r="X44" s="499"/>
      <c r="Y44" s="179"/>
      <c r="Z44" s="179"/>
      <c r="AA44" s="179"/>
      <c r="AB44" s="179"/>
      <c r="AC44" s="179"/>
      <c r="AD44" s="179"/>
      <c r="AE44" s="179"/>
      <c r="AF44" s="179"/>
      <c r="AG44" s="179"/>
      <c r="AH44" s="179"/>
      <c r="AI44" s="196"/>
      <c r="AJ44" s="181"/>
      <c r="AK44" s="181"/>
      <c r="AL44" s="198"/>
      <c r="AM44" s="11"/>
      <c r="AN44" s="311" t="b">
        <v>0</v>
      </c>
      <c r="AO44" s="311" t="b">
        <v>0</v>
      </c>
      <c r="AP44" s="311"/>
      <c r="AQ44" s="311"/>
      <c r="AR44" s="311"/>
      <c r="AS44" s="263">
        <f>COUNTIF(AN44:AO44, TRUE)</f>
        <v>0</v>
      </c>
      <c r="AT44" s="266"/>
      <c r="AU44" s="266"/>
      <c r="AV44" s="266"/>
      <c r="AW44" s="266"/>
      <c r="AX44" s="266"/>
      <c r="AY44" s="266"/>
      <c r="BA44" s="197"/>
      <c r="BB44" s="509"/>
      <c r="BC44" s="510"/>
      <c r="BD44" s="510"/>
      <c r="BE44" s="510"/>
      <c r="BF44" s="510"/>
      <c r="BG44" s="510"/>
      <c r="BH44" s="510"/>
      <c r="BI44" s="511"/>
      <c r="BJ44" s="195"/>
      <c r="BK44" s="499" t="s">
        <v>57</v>
      </c>
      <c r="BL44" s="499"/>
      <c r="BM44" s="499"/>
      <c r="BN44" s="499"/>
      <c r="BO44" s="499"/>
      <c r="BP44" s="499"/>
      <c r="BQ44" s="499"/>
      <c r="BR44" s="499"/>
      <c r="BS44" s="179"/>
      <c r="BT44" s="179"/>
      <c r="BU44" s="499" t="s">
        <v>58</v>
      </c>
      <c r="BV44" s="499"/>
      <c r="BW44" s="499"/>
      <c r="BX44" s="499"/>
      <c r="BY44" s="179"/>
      <c r="BZ44" s="179"/>
      <c r="CA44" s="179"/>
      <c r="CB44" s="179"/>
      <c r="CC44" s="179"/>
      <c r="CD44" s="179"/>
      <c r="CE44" s="179"/>
      <c r="CF44" s="179"/>
      <c r="CG44" s="179"/>
      <c r="CH44" s="179"/>
      <c r="CI44" s="196"/>
      <c r="CJ44" s="181"/>
      <c r="CK44" s="181"/>
      <c r="CL44" s="198"/>
      <c r="CM44" s="11"/>
      <c r="CN44" s="311" t="b">
        <v>0</v>
      </c>
      <c r="CO44" s="311" t="b">
        <v>0</v>
      </c>
      <c r="CP44" s="311"/>
      <c r="CQ44" s="311"/>
      <c r="CR44" s="311"/>
      <c r="CS44" s="263">
        <f>COUNTIF(CN44:CO44, TRUE)</f>
        <v>0</v>
      </c>
      <c r="CT44" s="266"/>
      <c r="CU44" s="266"/>
      <c r="CV44" s="266"/>
      <c r="CW44" s="266"/>
      <c r="CX44" s="266"/>
      <c r="CY44" s="266"/>
      <c r="DA44" s="197"/>
      <c r="DB44" s="509"/>
      <c r="DC44" s="510"/>
      <c r="DD44" s="510"/>
      <c r="DE44" s="510"/>
      <c r="DF44" s="510"/>
      <c r="DG44" s="510"/>
      <c r="DH44" s="510"/>
      <c r="DI44" s="511"/>
      <c r="DJ44" s="195"/>
      <c r="DK44" s="499" t="s">
        <v>57</v>
      </c>
      <c r="DL44" s="499"/>
      <c r="DM44" s="499"/>
      <c r="DN44" s="499"/>
      <c r="DO44" s="499"/>
      <c r="DP44" s="499"/>
      <c r="DQ44" s="499"/>
      <c r="DR44" s="499"/>
      <c r="DS44" s="179"/>
      <c r="DT44" s="179"/>
      <c r="DU44" s="499" t="s">
        <v>58</v>
      </c>
      <c r="DV44" s="499"/>
      <c r="DW44" s="499"/>
      <c r="DX44" s="499"/>
      <c r="DY44" s="179"/>
      <c r="DZ44" s="179"/>
      <c r="EA44" s="179"/>
      <c r="EB44" s="179"/>
      <c r="EC44" s="179"/>
      <c r="ED44" s="179"/>
      <c r="EE44" s="179"/>
      <c r="EF44" s="179"/>
      <c r="EG44" s="179"/>
      <c r="EH44" s="179"/>
      <c r="EI44" s="196"/>
      <c r="EJ44" s="181"/>
      <c r="EK44" s="181"/>
      <c r="EL44" s="198"/>
      <c r="EM44" s="11"/>
      <c r="EN44" s="309" t="b">
        <v>0</v>
      </c>
      <c r="EO44" s="309" t="b">
        <v>0</v>
      </c>
      <c r="EP44" s="311"/>
      <c r="EQ44" s="311"/>
      <c r="ER44" s="311"/>
      <c r="ES44" s="263">
        <f>COUNTIF(EN44:EO44, TRUE)</f>
        <v>0</v>
      </c>
      <c r="ET44" s="266"/>
      <c r="FA44" s="197"/>
      <c r="FB44" s="509"/>
      <c r="FC44" s="510"/>
      <c r="FD44" s="510"/>
      <c r="FE44" s="510"/>
      <c r="FF44" s="510"/>
      <c r="FG44" s="510"/>
      <c r="FH44" s="510"/>
      <c r="FI44" s="511"/>
      <c r="FJ44" s="195"/>
      <c r="FK44" s="499" t="s">
        <v>57</v>
      </c>
      <c r="FL44" s="499"/>
      <c r="FM44" s="499"/>
      <c r="FN44" s="499"/>
      <c r="FO44" s="499"/>
      <c r="FP44" s="499"/>
      <c r="FQ44" s="499"/>
      <c r="FR44" s="499"/>
      <c r="FS44" s="179"/>
      <c r="FT44" s="179"/>
      <c r="FU44" s="499" t="s">
        <v>58</v>
      </c>
      <c r="FV44" s="499"/>
      <c r="FW44" s="499"/>
      <c r="FX44" s="499"/>
      <c r="FY44" s="179"/>
      <c r="FZ44" s="179"/>
      <c r="GA44" s="179"/>
      <c r="GB44" s="179"/>
      <c r="GC44" s="179"/>
      <c r="GD44" s="179"/>
      <c r="GE44" s="179"/>
      <c r="GF44" s="179"/>
      <c r="GG44" s="179"/>
      <c r="GH44" s="179"/>
      <c r="GI44" s="196"/>
      <c r="GJ44" s="181"/>
      <c r="GK44" s="181"/>
      <c r="GL44" s="198"/>
      <c r="GM44" s="11"/>
      <c r="GN44" s="309" t="b">
        <v>0</v>
      </c>
      <c r="GO44" s="309" t="b">
        <v>0</v>
      </c>
      <c r="GP44" s="311"/>
      <c r="GQ44" s="311"/>
      <c r="GR44" s="311"/>
    </row>
    <row r="45" spans="1:200" ht="17.100000000000001" customHeight="1">
      <c r="A45" s="197"/>
      <c r="B45" s="476" t="s">
        <v>2276</v>
      </c>
      <c r="C45" s="477"/>
      <c r="D45" s="477"/>
      <c r="E45" s="477"/>
      <c r="F45" s="477"/>
      <c r="G45" s="477"/>
      <c r="H45" s="477"/>
      <c r="I45" s="478"/>
      <c r="J45" s="199"/>
      <c r="K45" s="457" t="s">
        <v>59</v>
      </c>
      <c r="L45" s="457"/>
      <c r="M45" s="457"/>
      <c r="N45" s="457"/>
      <c r="O45" s="457"/>
      <c r="P45" s="312"/>
      <c r="Q45" s="200"/>
      <c r="R45" s="477" t="s">
        <v>60</v>
      </c>
      <c r="S45" s="477"/>
      <c r="T45" s="477"/>
      <c r="U45" s="477"/>
      <c r="V45" s="477"/>
      <c r="W45" s="477"/>
      <c r="X45" s="200"/>
      <c r="Y45" s="457" t="s">
        <v>61</v>
      </c>
      <c r="Z45" s="457"/>
      <c r="AA45" s="457"/>
      <c r="AB45" s="457"/>
      <c r="AC45" s="457"/>
      <c r="AD45" s="480"/>
      <c r="AE45" s="181"/>
      <c r="AF45" s="181"/>
      <c r="AG45" s="181"/>
      <c r="AH45" s="181"/>
      <c r="AI45" s="313"/>
      <c r="AJ45" s="181"/>
      <c r="AK45" s="181"/>
      <c r="AL45" s="198"/>
      <c r="AM45" s="11" t="str">
        <f>IF(AND($I45&lt;&gt;"",COUNTIF(AN45:AP46,TRUE)=0),"未入力",
  IF(AND($I45&lt;&gt;"",COUNTIF(AN45:AP46,TRUE)&gt;1),"複数選択",""))</f>
        <v/>
      </c>
      <c r="AN45" s="311" t="b">
        <v>0</v>
      </c>
      <c r="AO45" s="311" t="b">
        <v>0</v>
      </c>
      <c r="AP45" s="311" t="b">
        <v>0</v>
      </c>
      <c r="AQ45" s="311"/>
      <c r="AR45" s="311"/>
      <c r="AS45" s="263">
        <f>COUNTIF(AN45:AP45, TRUE)</f>
        <v>0</v>
      </c>
      <c r="AT45" s="262" t="str">
        <f>IF(AND($J$41&lt;&gt;"",COUNTIF(AN45:AP45,TRUE)=0),"未入力です。",
  IF(AND($J$41&lt;&gt;"",COUNTIF(AN45:AP45,TRUE)&gt;1),"選択は1つまでです。",""))</f>
        <v/>
      </c>
      <c r="AU45" s="262"/>
      <c r="AV45" s="262"/>
      <c r="AW45" s="262"/>
      <c r="AX45" s="262"/>
      <c r="AY45" s="262"/>
      <c r="BA45" s="197"/>
      <c r="BB45" s="476" t="s">
        <v>2276</v>
      </c>
      <c r="BC45" s="477"/>
      <c r="BD45" s="477"/>
      <c r="BE45" s="477"/>
      <c r="BF45" s="477"/>
      <c r="BG45" s="477"/>
      <c r="BH45" s="477"/>
      <c r="BI45" s="478"/>
      <c r="BJ45" s="199"/>
      <c r="BK45" s="457" t="s">
        <v>59</v>
      </c>
      <c r="BL45" s="457"/>
      <c r="BM45" s="457"/>
      <c r="BN45" s="457"/>
      <c r="BO45" s="457"/>
      <c r="BP45" s="312"/>
      <c r="BQ45" s="200"/>
      <c r="BR45" s="477" t="s">
        <v>60</v>
      </c>
      <c r="BS45" s="477"/>
      <c r="BT45" s="477"/>
      <c r="BU45" s="477"/>
      <c r="BV45" s="477"/>
      <c r="BW45" s="477"/>
      <c r="BX45" s="200"/>
      <c r="BY45" s="457" t="s">
        <v>61</v>
      </c>
      <c r="BZ45" s="457"/>
      <c r="CA45" s="457"/>
      <c r="CB45" s="457"/>
      <c r="CC45" s="457"/>
      <c r="CD45" s="480"/>
      <c r="CE45" s="181"/>
      <c r="CF45" s="181"/>
      <c r="CG45" s="181"/>
      <c r="CH45" s="181"/>
      <c r="CI45" s="313"/>
      <c r="CJ45" s="181"/>
      <c r="CK45" s="181"/>
      <c r="CL45" s="198"/>
      <c r="CM45" s="11" t="str">
        <f>IF(AND($I45&lt;&gt;"",COUNTIF(CN45:CP46,TRUE)=0),"未入力",
  IF(AND($I45&lt;&gt;"",COUNTIF(CN45:CP46,TRUE)&gt;1),"複数選択",""))</f>
        <v/>
      </c>
      <c r="CN45" s="311" t="b">
        <v>0</v>
      </c>
      <c r="CO45" s="311" t="b">
        <v>0</v>
      </c>
      <c r="CP45" s="311" t="b">
        <v>0</v>
      </c>
      <c r="CQ45" s="311"/>
      <c r="CR45" s="311"/>
      <c r="CS45" s="263">
        <f>COUNTIF(CN45:CP45, TRUE)</f>
        <v>0</v>
      </c>
      <c r="CT45" s="262" t="str">
        <f>IF(AND($J$41&lt;&gt;"",COUNTIF(CN45:CP45,TRUE)=0),"未入力です。",
  IF(AND($J$41&lt;&gt;"",COUNTIF(CN45:CP45,TRUE)&gt;1),"選択は1つまでです。",""))</f>
        <v/>
      </c>
      <c r="CU45" s="262"/>
      <c r="CV45" s="262"/>
      <c r="CW45" s="262"/>
      <c r="CX45" s="262"/>
      <c r="CY45" s="262"/>
      <c r="DA45" s="197"/>
      <c r="DB45" s="476" t="s">
        <v>2276</v>
      </c>
      <c r="DC45" s="477"/>
      <c r="DD45" s="477"/>
      <c r="DE45" s="477"/>
      <c r="DF45" s="477"/>
      <c r="DG45" s="477"/>
      <c r="DH45" s="477"/>
      <c r="DI45" s="478"/>
      <c r="DJ45" s="199"/>
      <c r="DK45" s="457" t="s">
        <v>59</v>
      </c>
      <c r="DL45" s="457"/>
      <c r="DM45" s="457"/>
      <c r="DN45" s="457"/>
      <c r="DO45" s="457"/>
      <c r="DP45" s="312"/>
      <c r="DQ45" s="200"/>
      <c r="DR45" s="477" t="s">
        <v>60</v>
      </c>
      <c r="DS45" s="477"/>
      <c r="DT45" s="477"/>
      <c r="DU45" s="477"/>
      <c r="DV45" s="477"/>
      <c r="DW45" s="477"/>
      <c r="DX45" s="200"/>
      <c r="DY45" s="457" t="s">
        <v>61</v>
      </c>
      <c r="DZ45" s="457"/>
      <c r="EA45" s="457"/>
      <c r="EB45" s="457"/>
      <c r="EC45" s="457"/>
      <c r="ED45" s="480"/>
      <c r="EE45" s="181"/>
      <c r="EF45" s="181"/>
      <c r="EG45" s="181"/>
      <c r="EH45" s="181"/>
      <c r="EI45" s="313"/>
      <c r="EJ45" s="181"/>
      <c r="EK45" s="181"/>
      <c r="EL45" s="198"/>
      <c r="EM45" s="11" t="str">
        <f>IF(AND($I45&lt;&gt;"",COUNTIF(EN45:EP46,TRUE)=0),"未入力",
  IF(AND($I45&lt;&gt;"",COUNTIF(EN45:EP46,TRUE)&gt;1),"複数選択",""))</f>
        <v/>
      </c>
      <c r="EN45" s="309" t="b">
        <v>0</v>
      </c>
      <c r="EO45" s="309" t="b">
        <v>0</v>
      </c>
      <c r="EP45" s="311" t="b">
        <v>0</v>
      </c>
      <c r="EQ45" s="311"/>
      <c r="ER45" s="311"/>
      <c r="ES45" s="263">
        <f>COUNTIF(EN45:EP45, TRUE)</f>
        <v>0</v>
      </c>
      <c r="ET45" s="262" t="str">
        <f>IF(AND($J$41&lt;&gt;"",COUNTIF(EN45:EP45,TRUE)=0),"未入力です。",
  IF(AND($J$41&lt;&gt;"",COUNTIF(EN45:EP45,TRUE)&gt;1),"選択は1つまでです。",""))</f>
        <v/>
      </c>
      <c r="FA45" s="197"/>
      <c r="FB45" s="476" t="s">
        <v>2276</v>
      </c>
      <c r="FC45" s="477"/>
      <c r="FD45" s="477"/>
      <c r="FE45" s="477"/>
      <c r="FF45" s="477"/>
      <c r="FG45" s="477"/>
      <c r="FH45" s="477"/>
      <c r="FI45" s="478"/>
      <c r="FJ45" s="199"/>
      <c r="FK45" s="457" t="s">
        <v>59</v>
      </c>
      <c r="FL45" s="457"/>
      <c r="FM45" s="457"/>
      <c r="FN45" s="457"/>
      <c r="FO45" s="457"/>
      <c r="FP45" s="312"/>
      <c r="FQ45" s="200"/>
      <c r="FR45" s="477" t="s">
        <v>60</v>
      </c>
      <c r="FS45" s="477"/>
      <c r="FT45" s="477"/>
      <c r="FU45" s="477"/>
      <c r="FV45" s="477"/>
      <c r="FW45" s="477"/>
      <c r="FX45" s="200"/>
      <c r="FY45" s="457" t="s">
        <v>61</v>
      </c>
      <c r="FZ45" s="457"/>
      <c r="GA45" s="457"/>
      <c r="GB45" s="457"/>
      <c r="GC45" s="457"/>
      <c r="GD45" s="480"/>
      <c r="GE45" s="181"/>
      <c r="GF45" s="181"/>
      <c r="GG45" s="181"/>
      <c r="GH45" s="181"/>
      <c r="GI45" s="313"/>
      <c r="GJ45" s="181"/>
      <c r="GK45" s="181"/>
      <c r="GL45" s="198"/>
      <c r="GM45" s="11" t="str">
        <f>IF(AND($I45&lt;&gt;"",COUNTIF(GN45:GP46,TRUE)=0),"未入力",
  IF(AND($I45&lt;&gt;"",COUNTIF(GN45:GP46,TRUE)&gt;1),"複数選択",""))</f>
        <v/>
      </c>
      <c r="GN45" s="309" t="b">
        <v>0</v>
      </c>
      <c r="GO45" s="309" t="b">
        <v>0</v>
      </c>
      <c r="GP45" s="311" t="b">
        <v>0</v>
      </c>
      <c r="GQ45" s="311"/>
      <c r="GR45" s="311"/>
    </row>
    <row r="46" spans="1:200" ht="17.100000000000001" customHeight="1">
      <c r="A46" s="197"/>
      <c r="B46" s="479" t="s">
        <v>2277</v>
      </c>
      <c r="C46" s="457"/>
      <c r="D46" s="457"/>
      <c r="E46" s="457"/>
      <c r="F46" s="457"/>
      <c r="G46" s="457"/>
      <c r="H46" s="457"/>
      <c r="I46" s="480"/>
      <c r="J46" s="199"/>
      <c r="K46" s="457" t="s">
        <v>62</v>
      </c>
      <c r="L46" s="457"/>
      <c r="M46" s="457"/>
      <c r="N46" s="457"/>
      <c r="O46" s="457"/>
      <c r="P46" s="312"/>
      <c r="Q46" s="200"/>
      <c r="R46" s="457" t="s">
        <v>63</v>
      </c>
      <c r="S46" s="457"/>
      <c r="T46" s="457"/>
      <c r="U46" s="457"/>
      <c r="V46" s="457"/>
      <c r="W46" s="457"/>
      <c r="X46" s="200"/>
      <c r="Y46" s="477" t="s">
        <v>64</v>
      </c>
      <c r="Z46" s="477"/>
      <c r="AA46" s="477"/>
      <c r="AB46" s="477"/>
      <c r="AC46" s="477"/>
      <c r="AD46" s="478"/>
      <c r="AE46" s="181"/>
      <c r="AF46" s="181"/>
      <c r="AG46" s="181"/>
      <c r="AH46" s="181"/>
      <c r="AI46" s="313"/>
      <c r="AJ46" s="181"/>
      <c r="AK46" s="181"/>
      <c r="AL46" s="198"/>
      <c r="AM46" s="11"/>
      <c r="AN46" s="311" t="b">
        <v>0</v>
      </c>
      <c r="AO46" s="311" t="b">
        <v>0</v>
      </c>
      <c r="AP46" s="311" t="b">
        <v>0</v>
      </c>
      <c r="AQ46" s="311"/>
      <c r="AR46" s="311"/>
      <c r="AS46" s="263">
        <f>COUNTIF(AN46:AP46, TRUE)</f>
        <v>0</v>
      </c>
      <c r="AT46" s="262" t="str">
        <f>IF(AND(AND(J7&gt;=30,J7&lt;&gt;"01",J7&lt;&gt;"02"),AP46=FALSE,J41&lt;&gt;""),"【５．主要用途】が産業専用建築物の場合、住宅の種類は（３）のみです",
IF(AND($J$41&lt;&gt;"",COUNTIF(AN46:AP46,TRUE)=0),"未入力です。",
  IF(AND($J$41&lt;&gt;"",COUNTIF(AN46:AP46,TRUE)&gt;1),"選択は1つまでです。","")))</f>
        <v/>
      </c>
      <c r="AU46" s="262"/>
      <c r="AV46" s="262"/>
      <c r="AW46" s="262"/>
      <c r="AX46" s="262"/>
      <c r="AY46" s="262"/>
      <c r="BA46" s="197"/>
      <c r="BB46" s="479" t="s">
        <v>2277</v>
      </c>
      <c r="BC46" s="457"/>
      <c r="BD46" s="457"/>
      <c r="BE46" s="457"/>
      <c r="BF46" s="457"/>
      <c r="BG46" s="457"/>
      <c r="BH46" s="457"/>
      <c r="BI46" s="480"/>
      <c r="BJ46" s="199"/>
      <c r="BK46" s="457" t="s">
        <v>62</v>
      </c>
      <c r="BL46" s="457"/>
      <c r="BM46" s="457"/>
      <c r="BN46" s="457"/>
      <c r="BO46" s="457"/>
      <c r="BP46" s="312"/>
      <c r="BQ46" s="200"/>
      <c r="BR46" s="457" t="s">
        <v>63</v>
      </c>
      <c r="BS46" s="457"/>
      <c r="BT46" s="457"/>
      <c r="BU46" s="457"/>
      <c r="BV46" s="457"/>
      <c r="BW46" s="457"/>
      <c r="BX46" s="200"/>
      <c r="BY46" s="477" t="s">
        <v>64</v>
      </c>
      <c r="BZ46" s="477"/>
      <c r="CA46" s="477"/>
      <c r="CB46" s="477"/>
      <c r="CC46" s="477"/>
      <c r="CD46" s="478"/>
      <c r="CE46" s="181"/>
      <c r="CG46" s="181"/>
      <c r="CH46" s="181"/>
      <c r="CI46" s="313"/>
      <c r="CJ46" s="181"/>
      <c r="CK46" s="181"/>
      <c r="CL46" s="198"/>
      <c r="CM46" s="11"/>
      <c r="CN46" s="311" t="b">
        <v>0</v>
      </c>
      <c r="CO46" s="311" t="b">
        <v>0</v>
      </c>
      <c r="CP46" s="311" t="b">
        <v>0</v>
      </c>
      <c r="CQ46" s="311"/>
      <c r="CR46" s="311"/>
      <c r="CS46" s="263">
        <f>COUNTIF(CN46:CP46, TRUE)</f>
        <v>0</v>
      </c>
      <c r="CT46" s="262" t="str">
        <f>IF(AND(AND(BJ7&gt;=30,BJ7&lt;&gt;"01",BJ7&lt;&gt;"02"),CP46=FALSE,BJ41&lt;&gt;""),"【５．主要用途】が産業専用建築物の場合、住宅の種類は（３）のみです",
IF(AND($J$41&lt;&gt;"",COUNTIF(CN46:CP46,TRUE)=0),"未入力です。",
  IF(AND($J$41&lt;&gt;"",COUNTIF(CN46:CP46,TRUE)&gt;1),"選択は1つまでです。","")))</f>
        <v/>
      </c>
      <c r="CU46" s="262"/>
      <c r="CV46" s="262"/>
      <c r="CW46" s="262"/>
      <c r="CX46" s="262"/>
      <c r="CY46" s="262"/>
      <c r="DA46" s="197"/>
      <c r="DB46" s="479" t="s">
        <v>2277</v>
      </c>
      <c r="DC46" s="457"/>
      <c r="DD46" s="457"/>
      <c r="DE46" s="457"/>
      <c r="DF46" s="457"/>
      <c r="DG46" s="457"/>
      <c r="DH46" s="457"/>
      <c r="DI46" s="480"/>
      <c r="DJ46" s="199"/>
      <c r="DK46" s="457" t="s">
        <v>62</v>
      </c>
      <c r="DL46" s="457"/>
      <c r="DM46" s="457"/>
      <c r="DN46" s="457"/>
      <c r="DO46" s="457"/>
      <c r="DP46" s="312"/>
      <c r="DQ46" s="200"/>
      <c r="DR46" s="457" t="s">
        <v>63</v>
      </c>
      <c r="DS46" s="457"/>
      <c r="DT46" s="457"/>
      <c r="DU46" s="457"/>
      <c r="DV46" s="457"/>
      <c r="DW46" s="457"/>
      <c r="DX46" s="200"/>
      <c r="DY46" s="477" t="s">
        <v>64</v>
      </c>
      <c r="DZ46" s="477"/>
      <c r="EA46" s="477"/>
      <c r="EB46" s="477"/>
      <c r="EC46" s="477"/>
      <c r="ED46" s="478"/>
      <c r="EE46" s="181"/>
      <c r="EG46" s="181"/>
      <c r="EH46" s="181"/>
      <c r="EI46" s="313"/>
      <c r="EJ46" s="181"/>
      <c r="EK46" s="181"/>
      <c r="EL46" s="198"/>
      <c r="EM46" s="11"/>
      <c r="EN46" s="309" t="b">
        <v>0</v>
      </c>
      <c r="EO46" s="309" t="b">
        <v>0</v>
      </c>
      <c r="EP46" s="311" t="b">
        <v>0</v>
      </c>
      <c r="EQ46" s="311"/>
      <c r="ER46" s="311"/>
      <c r="ES46" s="263">
        <f>COUNTIF(EN46:EP46, TRUE)</f>
        <v>0</v>
      </c>
      <c r="ET46" s="262" t="str">
        <f>IF(AND(AND(DJ7&gt;=30,DJ7&lt;&gt;"01",DJ7&lt;&gt;"02"),EP46=FALSE,DJ41&lt;&gt;""),"【５．主要用途】が産業専用建築物の場合、住宅の種類は（３）のみです",
IF(AND($J$41&lt;&gt;"",COUNTIF(EN46:EP46,TRUE)=0),"未入力です。",
  IF(AND($J$41&lt;&gt;"",COUNTIF(EN46:EP46,TRUE)&gt;1),"選択は1つまでです。","")))</f>
        <v/>
      </c>
      <c r="FA46" s="197"/>
      <c r="FB46" s="479" t="s">
        <v>2277</v>
      </c>
      <c r="FC46" s="457"/>
      <c r="FD46" s="457"/>
      <c r="FE46" s="457"/>
      <c r="FF46" s="457"/>
      <c r="FG46" s="457"/>
      <c r="FH46" s="457"/>
      <c r="FI46" s="480"/>
      <c r="FJ46" s="199"/>
      <c r="FK46" s="457" t="s">
        <v>62</v>
      </c>
      <c r="FL46" s="457"/>
      <c r="FM46" s="457"/>
      <c r="FN46" s="457"/>
      <c r="FO46" s="457"/>
      <c r="FP46" s="312"/>
      <c r="FQ46" s="200"/>
      <c r="FR46" s="457" t="s">
        <v>63</v>
      </c>
      <c r="FS46" s="457"/>
      <c r="FT46" s="457"/>
      <c r="FU46" s="457"/>
      <c r="FV46" s="457"/>
      <c r="FW46" s="457"/>
      <c r="FX46" s="200"/>
      <c r="FY46" s="477" t="s">
        <v>64</v>
      </c>
      <c r="FZ46" s="477"/>
      <c r="GA46" s="477"/>
      <c r="GB46" s="477"/>
      <c r="GC46" s="477"/>
      <c r="GD46" s="478"/>
      <c r="GE46" s="181"/>
      <c r="GG46" s="181"/>
      <c r="GH46" s="181"/>
      <c r="GI46" s="313"/>
      <c r="GJ46" s="181"/>
      <c r="GK46" s="181"/>
      <c r="GL46" s="198"/>
      <c r="GM46" s="11"/>
      <c r="GN46" s="309" t="b">
        <v>0</v>
      </c>
      <c r="GO46" s="309" t="b">
        <v>0</v>
      </c>
      <c r="GP46" s="311" t="b">
        <v>0</v>
      </c>
      <c r="GQ46" s="311"/>
      <c r="GR46" s="311"/>
    </row>
    <row r="47" spans="1:200" ht="17.100000000000001" customHeight="1">
      <c r="A47" s="197"/>
      <c r="B47" s="479" t="s">
        <v>2278</v>
      </c>
      <c r="C47" s="457"/>
      <c r="D47" s="457"/>
      <c r="E47" s="457"/>
      <c r="F47" s="457"/>
      <c r="G47" s="457"/>
      <c r="H47" s="457"/>
      <c r="I47" s="480"/>
      <c r="J47" s="193"/>
      <c r="K47" s="477" t="s">
        <v>65</v>
      </c>
      <c r="L47" s="477"/>
      <c r="M47" s="477"/>
      <c r="N47" s="477"/>
      <c r="O47" s="477"/>
      <c r="P47" s="477"/>
      <c r="Q47" s="178"/>
      <c r="R47" s="500" t="s">
        <v>66</v>
      </c>
      <c r="S47" s="500"/>
      <c r="T47" s="500"/>
      <c r="U47" s="500"/>
      <c r="V47" s="500"/>
      <c r="W47" s="500"/>
      <c r="X47" s="178"/>
      <c r="Y47" s="500" t="s">
        <v>67</v>
      </c>
      <c r="Z47" s="500"/>
      <c r="AA47" s="500"/>
      <c r="AB47" s="500"/>
      <c r="AC47" s="500"/>
      <c r="AD47" s="194"/>
      <c r="AE47" s="501"/>
      <c r="AF47" s="501"/>
      <c r="AG47" s="501"/>
      <c r="AH47" s="501"/>
      <c r="AI47" s="501"/>
      <c r="AJ47" s="181"/>
      <c r="AK47" s="181"/>
      <c r="AL47" s="198"/>
      <c r="AM47" s="11" t="str">
        <f>IF(AND($I45&lt;&gt;"",COUNTIF(AN47:AP47,TRUE)=0),"未入力",
  IF(AND($I45&lt;&gt;"",COUNTIF(AN47:AP47,TRUE)&gt;1),"複数選択",""))</f>
        <v/>
      </c>
      <c r="AN47" s="311" t="b">
        <v>0</v>
      </c>
      <c r="AO47" s="311" t="b">
        <v>0</v>
      </c>
      <c r="AP47" s="311" t="b">
        <v>0</v>
      </c>
      <c r="AQ47" s="311"/>
      <c r="AR47" s="311"/>
      <c r="AS47" s="263">
        <f>COUNTIF(AN47:AP47, TRUE)</f>
        <v>0</v>
      </c>
      <c r="AT47" s="262" t="str">
        <f>IF(AND($J$41&lt;&gt;"",COUNTIF(AN47:AP47,TRUE)=0),"未入力です。",
  IF(AND($J$41&lt;&gt;"",COUNTIF(AN47:AP47,TRUE)&gt;1),"選択は1つまでです。",""))</f>
        <v/>
      </c>
      <c r="AU47" s="262"/>
      <c r="AV47" s="262"/>
      <c r="AW47" s="262"/>
      <c r="AX47" s="262"/>
      <c r="AY47" s="262"/>
      <c r="BA47" s="197"/>
      <c r="BB47" s="479" t="s">
        <v>2278</v>
      </c>
      <c r="BC47" s="457"/>
      <c r="BD47" s="457"/>
      <c r="BE47" s="457"/>
      <c r="BF47" s="457"/>
      <c r="BG47" s="457"/>
      <c r="BH47" s="457"/>
      <c r="BI47" s="480"/>
      <c r="BJ47" s="193"/>
      <c r="BK47" s="477" t="s">
        <v>65</v>
      </c>
      <c r="BL47" s="477"/>
      <c r="BM47" s="477"/>
      <c r="BN47" s="477"/>
      <c r="BO47" s="477"/>
      <c r="BP47" s="477"/>
      <c r="BQ47" s="178"/>
      <c r="BR47" s="500" t="s">
        <v>66</v>
      </c>
      <c r="BS47" s="500"/>
      <c r="BT47" s="500"/>
      <c r="BU47" s="500"/>
      <c r="BV47" s="500"/>
      <c r="BW47" s="500"/>
      <c r="BX47" s="178"/>
      <c r="BY47" s="500" t="s">
        <v>67</v>
      </c>
      <c r="BZ47" s="500"/>
      <c r="CA47" s="500"/>
      <c r="CB47" s="500"/>
      <c r="CC47" s="500"/>
      <c r="CD47" s="194"/>
      <c r="CE47" s="501"/>
      <c r="CF47" s="501"/>
      <c r="CG47" s="501"/>
      <c r="CH47" s="501"/>
      <c r="CI47" s="501"/>
      <c r="CJ47" s="181"/>
      <c r="CK47" s="181"/>
      <c r="CL47" s="198"/>
      <c r="CM47" s="11" t="str">
        <f>IF(AND($I45&lt;&gt;"",COUNTIF(CN47:CP47,TRUE)=0),"未入力",
  IF(AND($I45&lt;&gt;"",COUNTIF(CN47:CP47,TRUE)&gt;1),"複数選択",""))</f>
        <v/>
      </c>
      <c r="CN47" s="311" t="b">
        <v>0</v>
      </c>
      <c r="CO47" s="311" t="b">
        <v>0</v>
      </c>
      <c r="CP47" s="311" t="b">
        <v>0</v>
      </c>
      <c r="CQ47" s="311"/>
      <c r="CR47" s="311"/>
      <c r="CS47" s="263">
        <f>COUNTIF(CN47:CP47, TRUE)</f>
        <v>0</v>
      </c>
      <c r="CT47" s="262" t="str">
        <f>IF(AND($J$41&lt;&gt;"",COUNTIF(CN47:CP47,TRUE)=0),"未入力です。",
  IF(AND($J$41&lt;&gt;"",COUNTIF(CN47:CP47,TRUE)&gt;1),"選択は1つまでです。",""))</f>
        <v/>
      </c>
      <c r="CU47" s="262"/>
      <c r="CV47" s="262"/>
      <c r="CW47" s="262"/>
      <c r="CX47" s="262"/>
      <c r="CY47" s="262"/>
      <c r="DA47" s="197"/>
      <c r="DB47" s="479" t="s">
        <v>2278</v>
      </c>
      <c r="DC47" s="457"/>
      <c r="DD47" s="457"/>
      <c r="DE47" s="457"/>
      <c r="DF47" s="457"/>
      <c r="DG47" s="457"/>
      <c r="DH47" s="457"/>
      <c r="DI47" s="480"/>
      <c r="DJ47" s="193"/>
      <c r="DK47" s="477" t="s">
        <v>65</v>
      </c>
      <c r="DL47" s="477"/>
      <c r="DM47" s="477"/>
      <c r="DN47" s="477"/>
      <c r="DO47" s="477"/>
      <c r="DP47" s="477"/>
      <c r="DQ47" s="178"/>
      <c r="DR47" s="500" t="s">
        <v>66</v>
      </c>
      <c r="DS47" s="500"/>
      <c r="DT47" s="500"/>
      <c r="DU47" s="500"/>
      <c r="DV47" s="500"/>
      <c r="DW47" s="500"/>
      <c r="DX47" s="178"/>
      <c r="DY47" s="500" t="s">
        <v>67</v>
      </c>
      <c r="DZ47" s="500"/>
      <c r="EA47" s="500"/>
      <c r="EB47" s="500"/>
      <c r="EC47" s="500"/>
      <c r="ED47" s="194"/>
      <c r="EE47" s="501"/>
      <c r="EF47" s="501"/>
      <c r="EG47" s="501"/>
      <c r="EH47" s="501"/>
      <c r="EI47" s="501"/>
      <c r="EJ47" s="181"/>
      <c r="EK47" s="181"/>
      <c r="EL47" s="198"/>
      <c r="EM47" s="11" t="str">
        <f>IF(AND($I45&lt;&gt;"",COUNTIF(EN47:EP47,TRUE)=0),"未入力",
  IF(AND($I45&lt;&gt;"",COUNTIF(EN47:EP47,TRUE)&gt;1),"複数選択",""))</f>
        <v/>
      </c>
      <c r="EN47" s="309" t="b">
        <v>0</v>
      </c>
      <c r="EO47" s="309" t="b">
        <v>0</v>
      </c>
      <c r="EP47" s="311" t="b">
        <v>0</v>
      </c>
      <c r="EQ47" s="311"/>
      <c r="ER47" s="311"/>
      <c r="ES47" s="263">
        <f>COUNTIF(EN47:EP47, TRUE)</f>
        <v>0</v>
      </c>
      <c r="ET47" s="262" t="str">
        <f>IF(AND($J$41&lt;&gt;"",COUNTIF(EN47:EP47,TRUE)=0),"未入力です。",
  IF(AND($J$41&lt;&gt;"",COUNTIF(EN47:EP47,TRUE)&gt;1),"選択は1つまでです。",""))</f>
        <v/>
      </c>
      <c r="FA47" s="197"/>
      <c r="FB47" s="479" t="s">
        <v>2278</v>
      </c>
      <c r="FC47" s="457"/>
      <c r="FD47" s="457"/>
      <c r="FE47" s="457"/>
      <c r="FF47" s="457"/>
      <c r="FG47" s="457"/>
      <c r="FH47" s="457"/>
      <c r="FI47" s="480"/>
      <c r="FJ47" s="193"/>
      <c r="FK47" s="477" t="s">
        <v>65</v>
      </c>
      <c r="FL47" s="477"/>
      <c r="FM47" s="477"/>
      <c r="FN47" s="477"/>
      <c r="FO47" s="477"/>
      <c r="FP47" s="477"/>
      <c r="FQ47" s="178"/>
      <c r="FR47" s="500" t="s">
        <v>66</v>
      </c>
      <c r="FS47" s="500"/>
      <c r="FT47" s="500"/>
      <c r="FU47" s="500"/>
      <c r="FV47" s="500"/>
      <c r="FW47" s="500"/>
      <c r="FX47" s="178"/>
      <c r="FY47" s="500" t="s">
        <v>67</v>
      </c>
      <c r="FZ47" s="500"/>
      <c r="GA47" s="500"/>
      <c r="GB47" s="500"/>
      <c r="GC47" s="500"/>
      <c r="GD47" s="194"/>
      <c r="GE47" s="501"/>
      <c r="GF47" s="501"/>
      <c r="GG47" s="501"/>
      <c r="GH47" s="501"/>
      <c r="GI47" s="501"/>
      <c r="GJ47" s="181"/>
      <c r="GK47" s="181"/>
      <c r="GL47" s="198"/>
      <c r="GM47" s="11" t="str">
        <f>IF(AND($I45&lt;&gt;"",COUNTIF(GN47:GP47,TRUE)=0),"未入力",
  IF(AND($I45&lt;&gt;"",COUNTIF(GN47:GP47,TRUE)&gt;1),"複数選択",""))</f>
        <v/>
      </c>
      <c r="GN47" s="309" t="b">
        <v>0</v>
      </c>
      <c r="GO47" s="309" t="b">
        <v>0</v>
      </c>
      <c r="GP47" s="311" t="b">
        <v>0</v>
      </c>
      <c r="GQ47" s="311"/>
      <c r="GR47" s="311"/>
    </row>
    <row r="48" spans="1:200" ht="17.100000000000001" customHeight="1">
      <c r="A48" s="197"/>
      <c r="B48" s="479" t="s">
        <v>2279</v>
      </c>
      <c r="C48" s="457"/>
      <c r="D48" s="457"/>
      <c r="E48" s="457"/>
      <c r="F48" s="457"/>
      <c r="G48" s="457"/>
      <c r="H48" s="457"/>
      <c r="I48" s="480"/>
      <c r="J48" s="199"/>
      <c r="K48" s="457" t="s">
        <v>68</v>
      </c>
      <c r="L48" s="457"/>
      <c r="M48" s="457"/>
      <c r="N48" s="457"/>
      <c r="O48" s="457"/>
      <c r="P48" s="458"/>
      <c r="Q48" s="217"/>
      <c r="R48" s="457" t="s">
        <v>69</v>
      </c>
      <c r="S48" s="457"/>
      <c r="T48" s="457"/>
      <c r="U48" s="457"/>
      <c r="V48" s="457"/>
      <c r="W48" s="200"/>
      <c r="X48" s="217"/>
      <c r="Y48" s="457" t="s">
        <v>70</v>
      </c>
      <c r="Z48" s="457"/>
      <c r="AA48" s="457"/>
      <c r="AB48" s="457"/>
      <c r="AC48" s="457"/>
      <c r="AD48" s="200"/>
      <c r="AE48" s="219"/>
      <c r="AF48" s="500" t="s">
        <v>71</v>
      </c>
      <c r="AG48" s="500"/>
      <c r="AH48" s="500"/>
      <c r="AI48" s="500"/>
      <c r="AJ48" s="500"/>
      <c r="AK48" s="275"/>
      <c r="AL48" s="237"/>
      <c r="AM48" s="11"/>
      <c r="AN48" s="311" t="b">
        <v>0</v>
      </c>
      <c r="AO48" s="311" t="b">
        <v>0</v>
      </c>
      <c r="AP48" s="311" t="b">
        <v>0</v>
      </c>
      <c r="AQ48" s="311" t="b">
        <v>0</v>
      </c>
      <c r="AR48" s="311"/>
      <c r="AS48" s="263">
        <f>COUNTIF(AN48:AQ48, TRUE)</f>
        <v>0</v>
      </c>
      <c r="AT48" s="262" t="str">
        <f>IF(AND($J41&lt;&gt;"",COUNTIF(AN48:AQ48,TRUE)=0),"未入力です。","")</f>
        <v/>
      </c>
      <c r="AU48" s="262"/>
      <c r="AV48" s="262"/>
      <c r="AW48" s="262"/>
      <c r="AX48" s="262"/>
      <c r="AY48" s="262"/>
      <c r="BA48" s="197"/>
      <c r="BB48" s="479" t="s">
        <v>2279</v>
      </c>
      <c r="BC48" s="457"/>
      <c r="BD48" s="457"/>
      <c r="BE48" s="457"/>
      <c r="BF48" s="457"/>
      <c r="BG48" s="457"/>
      <c r="BH48" s="457"/>
      <c r="BI48" s="480"/>
      <c r="BJ48" s="199"/>
      <c r="BK48" s="457" t="s">
        <v>68</v>
      </c>
      <c r="BL48" s="457"/>
      <c r="BM48" s="457"/>
      <c r="BN48" s="457"/>
      <c r="BO48" s="457"/>
      <c r="BP48" s="458"/>
      <c r="BQ48" s="217"/>
      <c r="BR48" s="457" t="s">
        <v>69</v>
      </c>
      <c r="BS48" s="457"/>
      <c r="BT48" s="457"/>
      <c r="BU48" s="457"/>
      <c r="BV48" s="457"/>
      <c r="BW48" s="200"/>
      <c r="BX48" s="217"/>
      <c r="BY48" s="457" t="s">
        <v>70</v>
      </c>
      <c r="BZ48" s="457"/>
      <c r="CA48" s="457"/>
      <c r="CB48" s="457"/>
      <c r="CC48" s="457"/>
      <c r="CD48" s="200"/>
      <c r="CE48" s="219"/>
      <c r="CF48" s="500" t="s">
        <v>71</v>
      </c>
      <c r="CG48" s="500"/>
      <c r="CH48" s="500"/>
      <c r="CI48" s="500"/>
      <c r="CJ48" s="500"/>
      <c r="CK48" s="334"/>
      <c r="CL48" s="237"/>
      <c r="CM48" s="11"/>
      <c r="CN48" s="311" t="b">
        <v>0</v>
      </c>
      <c r="CO48" s="311" t="b">
        <v>0</v>
      </c>
      <c r="CP48" s="311" t="b">
        <v>0</v>
      </c>
      <c r="CQ48" s="311" t="b">
        <v>0</v>
      </c>
      <c r="CR48" s="311"/>
      <c r="CS48" s="263">
        <f>COUNTIF(CN48:CQ48, TRUE)</f>
        <v>0</v>
      </c>
      <c r="CT48" s="262" t="str">
        <f>IF(AND($J41&lt;&gt;"",COUNTIF(CN48:CQ48,TRUE)=0),"未入力です。","")</f>
        <v/>
      </c>
      <c r="CU48" s="262"/>
      <c r="CV48" s="262"/>
      <c r="CW48" s="262"/>
      <c r="CX48" s="262"/>
      <c r="CY48" s="262"/>
      <c r="DA48" s="197"/>
      <c r="DB48" s="479" t="s">
        <v>2279</v>
      </c>
      <c r="DC48" s="457"/>
      <c r="DD48" s="457"/>
      <c r="DE48" s="457"/>
      <c r="DF48" s="457"/>
      <c r="DG48" s="457"/>
      <c r="DH48" s="457"/>
      <c r="DI48" s="480"/>
      <c r="DJ48" s="199"/>
      <c r="DK48" s="457" t="s">
        <v>68</v>
      </c>
      <c r="DL48" s="457"/>
      <c r="DM48" s="457"/>
      <c r="DN48" s="457"/>
      <c r="DO48" s="457"/>
      <c r="DP48" s="458"/>
      <c r="DQ48" s="217"/>
      <c r="DR48" s="457" t="s">
        <v>69</v>
      </c>
      <c r="DS48" s="457"/>
      <c r="DT48" s="457"/>
      <c r="DU48" s="457"/>
      <c r="DV48" s="457"/>
      <c r="DW48" s="200"/>
      <c r="DX48" s="217"/>
      <c r="DY48" s="457" t="s">
        <v>70</v>
      </c>
      <c r="DZ48" s="457"/>
      <c r="EA48" s="457"/>
      <c r="EB48" s="457"/>
      <c r="EC48" s="457"/>
      <c r="ED48" s="200"/>
      <c r="EE48" s="219"/>
      <c r="EF48" s="500" t="s">
        <v>71</v>
      </c>
      <c r="EG48" s="500"/>
      <c r="EH48" s="500"/>
      <c r="EI48" s="500"/>
      <c r="EJ48" s="500"/>
      <c r="EK48" s="334"/>
      <c r="EL48" s="237"/>
      <c r="EM48" s="11"/>
      <c r="EN48" s="309" t="b">
        <v>0</v>
      </c>
      <c r="EO48" s="309" t="b">
        <v>0</v>
      </c>
      <c r="EP48" s="311" t="b">
        <v>0</v>
      </c>
      <c r="EQ48" s="311" t="b">
        <v>0</v>
      </c>
      <c r="ER48" s="311"/>
      <c r="ES48" s="263">
        <f>COUNTIF(EN48:EQ48, TRUE)</f>
        <v>0</v>
      </c>
      <c r="ET48" s="262" t="str">
        <f>IF(AND($J41&lt;&gt;"",COUNTIF(EN48:EQ48,TRUE)=0),"未入力です。","")</f>
        <v/>
      </c>
      <c r="FA48" s="197"/>
      <c r="FB48" s="479" t="s">
        <v>2279</v>
      </c>
      <c r="FC48" s="457"/>
      <c r="FD48" s="457"/>
      <c r="FE48" s="457"/>
      <c r="FF48" s="457"/>
      <c r="FG48" s="457"/>
      <c r="FH48" s="457"/>
      <c r="FI48" s="480"/>
      <c r="FJ48" s="199"/>
      <c r="FK48" s="457" t="s">
        <v>68</v>
      </c>
      <c r="FL48" s="457"/>
      <c r="FM48" s="457"/>
      <c r="FN48" s="457"/>
      <c r="FO48" s="457"/>
      <c r="FP48" s="458"/>
      <c r="FQ48" s="217"/>
      <c r="FR48" s="457" t="s">
        <v>69</v>
      </c>
      <c r="FS48" s="457"/>
      <c r="FT48" s="457"/>
      <c r="FU48" s="457"/>
      <c r="FV48" s="457"/>
      <c r="FW48" s="200"/>
      <c r="FX48" s="217"/>
      <c r="FY48" s="457" t="s">
        <v>70</v>
      </c>
      <c r="FZ48" s="457"/>
      <c r="GA48" s="457"/>
      <c r="GB48" s="457"/>
      <c r="GC48" s="457"/>
      <c r="GD48" s="200"/>
      <c r="GE48" s="219"/>
      <c r="GF48" s="500" t="s">
        <v>71</v>
      </c>
      <c r="GG48" s="500"/>
      <c r="GH48" s="500"/>
      <c r="GI48" s="500"/>
      <c r="GJ48" s="500"/>
      <c r="GK48" s="352"/>
      <c r="GL48" s="237"/>
      <c r="GM48" s="11"/>
      <c r="GN48" s="309" t="b">
        <v>0</v>
      </c>
      <c r="GO48" s="309" t="b">
        <v>0</v>
      </c>
      <c r="GP48" s="311" t="b">
        <v>0</v>
      </c>
      <c r="GQ48" s="311" t="b">
        <v>0</v>
      </c>
      <c r="GR48" s="311"/>
    </row>
    <row r="49" spans="1:200" ht="20.100000000000001" customHeight="1">
      <c r="A49" s="197"/>
      <c r="B49" s="479" t="s">
        <v>2280</v>
      </c>
      <c r="C49" s="457"/>
      <c r="D49" s="457"/>
      <c r="E49" s="457"/>
      <c r="F49" s="457"/>
      <c r="G49" s="457"/>
      <c r="H49" s="457"/>
      <c r="I49" s="480"/>
      <c r="J49" s="455"/>
      <c r="K49" s="456"/>
      <c r="L49" s="456"/>
      <c r="M49" s="456"/>
      <c r="N49" s="456"/>
      <c r="O49" s="200" t="s">
        <v>72</v>
      </c>
      <c r="P49" s="200"/>
      <c r="Q49" s="559"/>
      <c r="R49" s="456"/>
      <c r="S49" s="456"/>
      <c r="T49" s="456"/>
      <c r="U49" s="456"/>
      <c r="V49" s="200" t="s">
        <v>72</v>
      </c>
      <c r="W49" s="200"/>
      <c r="X49" s="559"/>
      <c r="Y49" s="456"/>
      <c r="Z49" s="456"/>
      <c r="AA49" s="456"/>
      <c r="AB49" s="456"/>
      <c r="AC49" s="200" t="s">
        <v>72</v>
      </c>
      <c r="AD49" s="200"/>
      <c r="AE49" s="559"/>
      <c r="AF49" s="456"/>
      <c r="AG49" s="456"/>
      <c r="AH49" s="456"/>
      <c r="AI49" s="456"/>
      <c r="AJ49" s="204" t="s">
        <v>72</v>
      </c>
      <c r="AK49" s="204"/>
      <c r="AL49" s="238"/>
      <c r="AM49" s="11" t="str">
        <f>IF(AND($I45&lt;&gt;"",COUNTIF(AN49:AP49,TRUE)=0),"未入力",
  IF(AND($I45&lt;&gt;"",COUNTIF(AN49:AP49,TRUE)&gt;1),"複数選択",""))</f>
        <v/>
      </c>
      <c r="AN49" s="311"/>
      <c r="AO49" s="311"/>
      <c r="AP49" s="311"/>
      <c r="AQ49" s="311"/>
      <c r="AR49" s="311"/>
      <c r="AS49" s="314"/>
      <c r="AT49" s="262" t="str">
        <f>IF(AND($J41&lt;&gt;"",OR($J$7="01",$J$7="02",$J$7&lt;=24)),
  IF(AND($J41&lt;&gt;"",COUNTA(J49,Q49,X49,AE49)=0),"未入力です。",""),"")</f>
        <v/>
      </c>
      <c r="AU49" s="262"/>
      <c r="AV49" s="262"/>
      <c r="AW49" s="262"/>
      <c r="AX49" s="262"/>
      <c r="AY49" s="262"/>
      <c r="BA49" s="197"/>
      <c r="BB49" s="479" t="s">
        <v>2280</v>
      </c>
      <c r="BC49" s="457"/>
      <c r="BD49" s="457"/>
      <c r="BE49" s="457"/>
      <c r="BF49" s="457"/>
      <c r="BG49" s="457"/>
      <c r="BH49" s="457"/>
      <c r="BI49" s="480"/>
      <c r="BJ49" s="455"/>
      <c r="BK49" s="456"/>
      <c r="BL49" s="456"/>
      <c r="BM49" s="456"/>
      <c r="BN49" s="456"/>
      <c r="BO49" s="200" t="s">
        <v>72</v>
      </c>
      <c r="BP49" s="200"/>
      <c r="BQ49" s="559"/>
      <c r="BR49" s="456"/>
      <c r="BS49" s="456"/>
      <c r="BT49" s="456"/>
      <c r="BU49" s="456"/>
      <c r="BV49" s="200" t="s">
        <v>72</v>
      </c>
      <c r="BW49" s="200"/>
      <c r="BX49" s="559"/>
      <c r="BY49" s="456"/>
      <c r="BZ49" s="456"/>
      <c r="CA49" s="456"/>
      <c r="CB49" s="456"/>
      <c r="CC49" s="200" t="s">
        <v>72</v>
      </c>
      <c r="CD49" s="200"/>
      <c r="CE49" s="559"/>
      <c r="CF49" s="456"/>
      <c r="CG49" s="456"/>
      <c r="CH49" s="456"/>
      <c r="CI49" s="456"/>
      <c r="CJ49" s="204" t="s">
        <v>72</v>
      </c>
      <c r="CK49" s="204"/>
      <c r="CL49" s="238"/>
      <c r="CM49" s="11" t="str">
        <f>IF(AND($I45&lt;&gt;"",COUNTIF(CN49:CP49,TRUE)=0),"未入力",
  IF(AND($I45&lt;&gt;"",COUNTIF(CN49:CP49,TRUE)&gt;1),"複数選択",""))</f>
        <v/>
      </c>
      <c r="CN49" s="311"/>
      <c r="CO49" s="311"/>
      <c r="CP49" s="311"/>
      <c r="CQ49" s="311"/>
      <c r="CR49" s="311"/>
      <c r="CS49" s="314"/>
      <c r="CT49" s="262" t="str">
        <f>IF(AND($J41&lt;&gt;"",OR($J$7="01",$J$7="02",$J$7&lt;=24)),
  IF(AND($J41&lt;&gt;"",COUNTA(BJ49,BQ49,BX49,CE49)=0),"未入力です。",""),"")</f>
        <v/>
      </c>
      <c r="CU49" s="262"/>
      <c r="CV49" s="262"/>
      <c r="CW49" s="262"/>
      <c r="CX49" s="262"/>
      <c r="CY49" s="262"/>
      <c r="DA49" s="197"/>
      <c r="DB49" s="479" t="s">
        <v>2280</v>
      </c>
      <c r="DC49" s="457"/>
      <c r="DD49" s="457"/>
      <c r="DE49" s="457"/>
      <c r="DF49" s="457"/>
      <c r="DG49" s="457"/>
      <c r="DH49" s="457"/>
      <c r="DI49" s="480"/>
      <c r="DJ49" s="455"/>
      <c r="DK49" s="456"/>
      <c r="DL49" s="456"/>
      <c r="DM49" s="456"/>
      <c r="DN49" s="456"/>
      <c r="DO49" s="200" t="s">
        <v>72</v>
      </c>
      <c r="DP49" s="200"/>
      <c r="DQ49" s="559"/>
      <c r="DR49" s="456"/>
      <c r="DS49" s="456"/>
      <c r="DT49" s="456"/>
      <c r="DU49" s="456"/>
      <c r="DV49" s="200" t="s">
        <v>72</v>
      </c>
      <c r="DW49" s="200"/>
      <c r="DX49" s="559"/>
      <c r="DY49" s="456"/>
      <c r="DZ49" s="456"/>
      <c r="EA49" s="456"/>
      <c r="EB49" s="456"/>
      <c r="EC49" s="200" t="s">
        <v>72</v>
      </c>
      <c r="ED49" s="200"/>
      <c r="EE49" s="559"/>
      <c r="EF49" s="456"/>
      <c r="EG49" s="456"/>
      <c r="EH49" s="456"/>
      <c r="EI49" s="456"/>
      <c r="EJ49" s="204" t="s">
        <v>72</v>
      </c>
      <c r="EK49" s="204"/>
      <c r="EL49" s="238"/>
      <c r="EM49" s="11" t="str">
        <f>IF(AND($I45&lt;&gt;"",COUNTIF(EN49:EP49,TRUE)=0),"未入力",
  IF(AND($I45&lt;&gt;"",COUNTIF(EN49:EP49,TRUE)&gt;1),"複数選択",""))</f>
        <v/>
      </c>
      <c r="EN49" s="311"/>
      <c r="EO49" s="311"/>
      <c r="EP49" s="311"/>
      <c r="EQ49" s="311"/>
      <c r="ER49" s="311"/>
      <c r="ES49" s="314"/>
      <c r="ET49" s="262" t="str">
        <f>IF(AND($J41&lt;&gt;"",OR($J$7="01",$J$7="02",$J$7&lt;=24)),
  IF(AND($J41&lt;&gt;"",COUNTA(DJ49,DQ49,DX49,EE49)=0),"未入力です。",""),"")</f>
        <v/>
      </c>
      <c r="FA49" s="197"/>
      <c r="FB49" s="479" t="s">
        <v>2280</v>
      </c>
      <c r="FC49" s="457"/>
      <c r="FD49" s="457"/>
      <c r="FE49" s="457"/>
      <c r="FF49" s="457"/>
      <c r="FG49" s="457"/>
      <c r="FH49" s="457"/>
      <c r="FI49" s="480"/>
      <c r="FJ49" s="455"/>
      <c r="FK49" s="456"/>
      <c r="FL49" s="456"/>
      <c r="FM49" s="456"/>
      <c r="FN49" s="456"/>
      <c r="FO49" s="200" t="s">
        <v>72</v>
      </c>
      <c r="FP49" s="200"/>
      <c r="FQ49" s="559"/>
      <c r="FR49" s="456"/>
      <c r="FS49" s="456"/>
      <c r="FT49" s="456"/>
      <c r="FU49" s="456"/>
      <c r="FV49" s="200" t="s">
        <v>72</v>
      </c>
      <c r="FW49" s="200"/>
      <c r="FX49" s="559"/>
      <c r="FY49" s="456"/>
      <c r="FZ49" s="456"/>
      <c r="GA49" s="456"/>
      <c r="GB49" s="456"/>
      <c r="GC49" s="200" t="s">
        <v>72</v>
      </c>
      <c r="GD49" s="200"/>
      <c r="GE49" s="559"/>
      <c r="GF49" s="456"/>
      <c r="GG49" s="456"/>
      <c r="GH49" s="456"/>
      <c r="GI49" s="456"/>
      <c r="GJ49" s="204" t="s">
        <v>72</v>
      </c>
      <c r="GK49" s="204"/>
      <c r="GL49" s="238"/>
      <c r="GM49" s="11" t="str">
        <f>IF(AND($I45&lt;&gt;"",COUNTIF(GN49:GP49,TRUE)=0),"未入力",
  IF(AND($I45&lt;&gt;"",COUNTIF(GN49:GP49,TRUE)&gt;1),"複数選択",""))</f>
        <v/>
      </c>
      <c r="GN49" s="311"/>
      <c r="GO49" s="311"/>
      <c r="GP49" s="311"/>
      <c r="GQ49" s="311"/>
      <c r="GR49" s="311"/>
    </row>
    <row r="50" spans="1:200" ht="27" customHeight="1">
      <c r="A50" s="197"/>
      <c r="B50" s="513" t="s">
        <v>2281</v>
      </c>
      <c r="C50" s="513"/>
      <c r="D50" s="513"/>
      <c r="E50" s="513"/>
      <c r="F50" s="513"/>
      <c r="G50" s="513"/>
      <c r="H50" s="513"/>
      <c r="I50" s="513"/>
      <c r="J50" s="455"/>
      <c r="K50" s="456"/>
      <c r="L50" s="456"/>
      <c r="M50" s="456"/>
      <c r="N50" s="456"/>
      <c r="O50" s="200" t="s">
        <v>47</v>
      </c>
      <c r="P50" s="200"/>
      <c r="Q50" s="559"/>
      <c r="R50" s="456"/>
      <c r="S50" s="456"/>
      <c r="T50" s="456"/>
      <c r="U50" s="456"/>
      <c r="V50" s="200" t="s">
        <v>47</v>
      </c>
      <c r="W50" s="200"/>
      <c r="X50" s="559"/>
      <c r="Y50" s="456"/>
      <c r="Z50" s="456"/>
      <c r="AA50" s="456"/>
      <c r="AB50" s="456"/>
      <c r="AC50" s="200" t="s">
        <v>47</v>
      </c>
      <c r="AD50" s="200"/>
      <c r="AE50" s="559"/>
      <c r="AF50" s="456"/>
      <c r="AG50" s="456"/>
      <c r="AH50" s="456"/>
      <c r="AI50" s="456"/>
      <c r="AJ50" s="200" t="s">
        <v>47</v>
      </c>
      <c r="AK50" s="200"/>
      <c r="AL50" s="237"/>
      <c r="AM50" s="11" t="str">
        <f>IF(AND($I45&lt;&gt;"",COUNTIF(AN50:AQ50,TRUE)=0),"未入力","")</f>
        <v/>
      </c>
      <c r="AN50" s="311"/>
      <c r="AO50" s="311"/>
      <c r="AP50" s="311"/>
      <c r="AQ50" s="311"/>
      <c r="AR50" s="311"/>
      <c r="AS50" s="263">
        <f>COUNTIF(AN47:AP47, TRUE)</f>
        <v>0</v>
      </c>
      <c r="AT50" s="262" t="str">
        <f>IF(AND($J41&lt;&gt;"",COUNTA(J50,Q50,X50,AE50)=0),"未入力です。","")</f>
        <v/>
      </c>
      <c r="AU50" s="262"/>
      <c r="AV50" s="262"/>
      <c r="AW50" s="262"/>
      <c r="AX50" s="262"/>
      <c r="AY50" s="262"/>
      <c r="BA50" s="197"/>
      <c r="BB50" s="513" t="s">
        <v>2281</v>
      </c>
      <c r="BC50" s="513"/>
      <c r="BD50" s="513"/>
      <c r="BE50" s="513"/>
      <c r="BF50" s="513"/>
      <c r="BG50" s="513"/>
      <c r="BH50" s="513"/>
      <c r="BI50" s="513"/>
      <c r="BJ50" s="455"/>
      <c r="BK50" s="456"/>
      <c r="BL50" s="456"/>
      <c r="BM50" s="456"/>
      <c r="BN50" s="456"/>
      <c r="BO50" s="200" t="s">
        <v>47</v>
      </c>
      <c r="BP50" s="200"/>
      <c r="BQ50" s="559"/>
      <c r="BR50" s="456"/>
      <c r="BS50" s="456"/>
      <c r="BT50" s="456"/>
      <c r="BU50" s="456"/>
      <c r="BV50" s="200" t="s">
        <v>47</v>
      </c>
      <c r="BW50" s="200"/>
      <c r="BX50" s="559"/>
      <c r="BY50" s="456"/>
      <c r="BZ50" s="456"/>
      <c r="CA50" s="456"/>
      <c r="CB50" s="456"/>
      <c r="CC50" s="200" t="s">
        <v>47</v>
      </c>
      <c r="CD50" s="200"/>
      <c r="CE50" s="559"/>
      <c r="CF50" s="456"/>
      <c r="CG50" s="456"/>
      <c r="CH50" s="456"/>
      <c r="CI50" s="456"/>
      <c r="CJ50" s="200" t="s">
        <v>47</v>
      </c>
      <c r="CK50" s="200"/>
      <c r="CL50" s="237"/>
      <c r="CM50" s="11" t="str">
        <f>IF(AND($I45&lt;&gt;"",COUNTIF(CN50:CQ50,TRUE)=0),"未入力","")</f>
        <v/>
      </c>
      <c r="CN50" s="311"/>
      <c r="CO50" s="311"/>
      <c r="CP50" s="311"/>
      <c r="CQ50" s="311"/>
      <c r="CR50" s="311"/>
      <c r="CS50" s="263">
        <f>COUNTIF(CN47:CP47, TRUE)</f>
        <v>0</v>
      </c>
      <c r="CT50" s="262" t="str">
        <f>IF(AND($J41&lt;&gt;"",COUNTA(BJ50,BQ50,BX50,CE50)=0),"未入力です。","")</f>
        <v/>
      </c>
      <c r="CU50" s="262"/>
      <c r="CV50" s="262"/>
      <c r="CW50" s="262"/>
      <c r="CX50" s="262"/>
      <c r="CY50" s="262"/>
      <c r="DA50" s="197"/>
      <c r="DB50" s="513" t="s">
        <v>2281</v>
      </c>
      <c r="DC50" s="513"/>
      <c r="DD50" s="513"/>
      <c r="DE50" s="513"/>
      <c r="DF50" s="513"/>
      <c r="DG50" s="513"/>
      <c r="DH50" s="513"/>
      <c r="DI50" s="513"/>
      <c r="DJ50" s="455"/>
      <c r="DK50" s="456"/>
      <c r="DL50" s="456"/>
      <c r="DM50" s="456"/>
      <c r="DN50" s="456"/>
      <c r="DO50" s="200" t="s">
        <v>47</v>
      </c>
      <c r="DP50" s="200"/>
      <c r="DQ50" s="559"/>
      <c r="DR50" s="456"/>
      <c r="DS50" s="456"/>
      <c r="DT50" s="456"/>
      <c r="DU50" s="456"/>
      <c r="DV50" s="200" t="s">
        <v>47</v>
      </c>
      <c r="DW50" s="200"/>
      <c r="DX50" s="559"/>
      <c r="DY50" s="456"/>
      <c r="DZ50" s="456"/>
      <c r="EA50" s="456"/>
      <c r="EB50" s="456"/>
      <c r="EC50" s="200" t="s">
        <v>47</v>
      </c>
      <c r="ED50" s="200"/>
      <c r="EE50" s="559"/>
      <c r="EF50" s="456"/>
      <c r="EG50" s="456"/>
      <c r="EH50" s="456"/>
      <c r="EI50" s="456"/>
      <c r="EJ50" s="200" t="s">
        <v>47</v>
      </c>
      <c r="EK50" s="200"/>
      <c r="EL50" s="237"/>
      <c r="EM50" s="11" t="str">
        <f>IF(AND($I45&lt;&gt;"",COUNTIF(EN50:EQ50,TRUE)=0),"未入力","")</f>
        <v/>
      </c>
      <c r="EN50" s="311"/>
      <c r="EO50" s="311"/>
      <c r="EP50" s="311"/>
      <c r="EQ50" s="311"/>
      <c r="ER50" s="311"/>
      <c r="ES50" s="263">
        <f>COUNTIF(EN47:EP47, TRUE)</f>
        <v>0</v>
      </c>
      <c r="ET50" s="262" t="str">
        <f>IF(AND($J41&lt;&gt;"",COUNTA(DJ50,DQ50,DX50,EE50)=0),"未入力です。","")</f>
        <v/>
      </c>
      <c r="FA50" s="197"/>
      <c r="FB50" s="513" t="s">
        <v>2281</v>
      </c>
      <c r="FC50" s="513"/>
      <c r="FD50" s="513"/>
      <c r="FE50" s="513"/>
      <c r="FF50" s="513"/>
      <c r="FG50" s="513"/>
      <c r="FH50" s="513"/>
      <c r="FI50" s="513"/>
      <c r="FJ50" s="455"/>
      <c r="FK50" s="456"/>
      <c r="FL50" s="456"/>
      <c r="FM50" s="456"/>
      <c r="FN50" s="456"/>
      <c r="FO50" s="200" t="s">
        <v>47</v>
      </c>
      <c r="FP50" s="200"/>
      <c r="FQ50" s="559"/>
      <c r="FR50" s="456"/>
      <c r="FS50" s="456"/>
      <c r="FT50" s="456"/>
      <c r="FU50" s="456"/>
      <c r="FV50" s="200" t="s">
        <v>47</v>
      </c>
      <c r="FW50" s="200"/>
      <c r="FX50" s="559"/>
      <c r="FY50" s="456"/>
      <c r="FZ50" s="456"/>
      <c r="GA50" s="456"/>
      <c r="GB50" s="456"/>
      <c r="GC50" s="200" t="s">
        <v>47</v>
      </c>
      <c r="GD50" s="200"/>
      <c r="GE50" s="559"/>
      <c r="GF50" s="456"/>
      <c r="GG50" s="456"/>
      <c r="GH50" s="456"/>
      <c r="GI50" s="456"/>
      <c r="GJ50" s="200" t="s">
        <v>47</v>
      </c>
      <c r="GK50" s="200"/>
      <c r="GL50" s="237"/>
      <c r="GM50" s="11" t="str">
        <f>IF(AND($I45&lt;&gt;"",COUNTIF(GN50:GQ50,TRUE)=0),"未入力","")</f>
        <v/>
      </c>
      <c r="GN50" s="311"/>
      <c r="GO50" s="311"/>
      <c r="GP50" s="311"/>
      <c r="GQ50" s="311"/>
      <c r="GR50" s="311"/>
    </row>
    <row r="51" spans="1:200" ht="3.95" customHeight="1">
      <c r="A51" s="197"/>
      <c r="B51" s="284"/>
      <c r="C51" s="284"/>
      <c r="D51" s="284"/>
      <c r="E51" s="284"/>
      <c r="F51" s="284"/>
      <c r="G51" s="284"/>
      <c r="H51" s="284"/>
      <c r="I51" s="284"/>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181"/>
      <c r="AK51" s="181"/>
      <c r="AL51" s="198"/>
      <c r="AM51" s="267" t="str">
        <f>IF(AND($I45="",COUNTA(M54,S54,Z54,AG54)&gt;0),"回答不要",
  IF(AND($I45&lt;&gt;"",OR($R$16&lt;&gt;"",$R$17&lt;&gt;""),COUNTIF(AN43:AP43,TRUE)&gt;0),
  IF(AND($I45&lt;&gt;"",COUNTA(M54,S54,Z54,AG54)=0),"未入力",""),""))</f>
        <v/>
      </c>
      <c r="AN51" s="266"/>
      <c r="AO51" s="266"/>
      <c r="AP51" s="266"/>
      <c r="AQ51" s="266"/>
      <c r="AR51" s="266"/>
      <c r="AS51" s="263"/>
      <c r="BA51" s="197"/>
      <c r="BB51" s="342"/>
      <c r="BC51" s="342"/>
      <c r="BD51" s="342"/>
      <c r="BE51" s="342"/>
      <c r="BF51" s="342"/>
      <c r="BG51" s="342"/>
      <c r="BH51" s="342"/>
      <c r="BI51" s="342"/>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181"/>
      <c r="CK51" s="181"/>
      <c r="CL51" s="198"/>
      <c r="CM51" s="267" t="str">
        <f>IF(AND($I45="",COUNTA(BM54,BS54,BZ54,CG54)&gt;0),"回答不要",
  IF(AND($I45&lt;&gt;"",OR($R$16&lt;&gt;"",$R$17&lt;&gt;""),COUNTIF(CN43:CP43,TRUE)&gt;0),
  IF(AND($I45&lt;&gt;"",COUNTA(BM54,BS54,BZ54,CG54)=0),"未入力",""),""))</f>
        <v/>
      </c>
      <c r="CN51" s="266"/>
      <c r="CO51" s="266"/>
      <c r="CP51" s="266"/>
      <c r="CQ51" s="266"/>
      <c r="CR51" s="266"/>
      <c r="CS51" s="263"/>
      <c r="DA51" s="197"/>
      <c r="DB51" s="342"/>
      <c r="DC51" s="342"/>
      <c r="DD51" s="342"/>
      <c r="DE51" s="342"/>
      <c r="DF51" s="342"/>
      <c r="DG51" s="342"/>
      <c r="DH51" s="342"/>
      <c r="DI51" s="342"/>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181"/>
      <c r="EK51" s="181"/>
      <c r="EL51" s="198"/>
      <c r="EM51" s="267" t="str">
        <f>IF(AND($I45="",COUNTA(DM54,DS54,DZ54,EG54)&gt;0),"回答不要",
  IF(AND($I45&lt;&gt;"",OR($R$16&lt;&gt;"",$R$17&lt;&gt;""),COUNTIF(EN43:EP43,TRUE)&gt;0),
  IF(AND($I45&lt;&gt;"",COUNTA(DM54,DS54,DZ54,EG54)=0),"未入力",""),""))</f>
        <v/>
      </c>
      <c r="EN51" s="266"/>
      <c r="EO51" s="266"/>
      <c r="EP51" s="266"/>
      <c r="EQ51" s="266"/>
      <c r="ER51" s="266"/>
      <c r="ES51" s="263"/>
      <c r="FA51" s="197"/>
      <c r="FB51" s="360"/>
      <c r="FC51" s="360"/>
      <c r="FD51" s="360"/>
      <c r="FE51" s="360"/>
      <c r="FF51" s="360"/>
      <c r="FG51" s="360"/>
      <c r="FH51" s="360"/>
      <c r="FI51" s="360"/>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181"/>
      <c r="GK51" s="181"/>
      <c r="GL51" s="198"/>
      <c r="GM51" s="267" t="str">
        <f>IF(AND($I45="",COUNTA(FM54,FS54,FZ54,GG54)&gt;0),"回答不要",
  IF(AND($I45&lt;&gt;"",OR($R$16&lt;&gt;"",$R$17&lt;&gt;""),COUNTIF(GN43:GP43,TRUE)&gt;0),
  IF(AND($I45&lt;&gt;"",COUNTA(FM54,FS54,FZ54,GG54)=0),"未入力",""),""))</f>
        <v/>
      </c>
      <c r="GN51" s="266"/>
      <c r="GO51" s="266"/>
      <c r="GP51" s="266"/>
      <c r="GQ51" s="266"/>
      <c r="GR51" s="266"/>
    </row>
    <row r="52" spans="1:200" ht="3.95" customHeight="1">
      <c r="A52" s="197"/>
      <c r="B52" s="284"/>
      <c r="C52" s="284"/>
      <c r="D52" s="284"/>
      <c r="E52" s="284"/>
      <c r="F52" s="284"/>
      <c r="G52" s="284"/>
      <c r="H52" s="284"/>
      <c r="I52" s="284"/>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181"/>
      <c r="AK52" s="181"/>
      <c r="AL52" s="198"/>
      <c r="AM52" s="267" t="str">
        <f>IF(AND($I45&lt;&gt;"",COUNTA(M55,S55,Z55,AG55)=0),"未入力","")</f>
        <v/>
      </c>
      <c r="AN52" s="266"/>
      <c r="AO52" s="266"/>
      <c r="AP52" s="266"/>
      <c r="AQ52" s="266"/>
      <c r="AR52" s="266"/>
      <c r="AS52" s="263"/>
      <c r="BA52" s="197"/>
      <c r="BB52" s="342"/>
      <c r="BC52" s="342"/>
      <c r="BD52" s="342"/>
      <c r="BE52" s="342"/>
      <c r="BF52" s="342"/>
      <c r="BG52" s="342"/>
      <c r="BH52" s="342"/>
      <c r="BI52" s="342"/>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181"/>
      <c r="CK52" s="181"/>
      <c r="CL52" s="198"/>
      <c r="CM52" s="267" t="str">
        <f>IF(AND($I45&lt;&gt;"",COUNTA(BM55,BS55,BZ55,CG55)=0),"未入力","")</f>
        <v/>
      </c>
      <c r="CN52" s="266"/>
      <c r="CO52" s="266"/>
      <c r="CP52" s="266"/>
      <c r="CQ52" s="266"/>
      <c r="CR52" s="266"/>
      <c r="CS52" s="263"/>
      <c r="DA52" s="197"/>
      <c r="DB52" s="342"/>
      <c r="DC52" s="342"/>
      <c r="DD52" s="342"/>
      <c r="DE52" s="342"/>
      <c r="DF52" s="342"/>
      <c r="DG52" s="342"/>
      <c r="DH52" s="342"/>
      <c r="DI52" s="342"/>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181"/>
      <c r="EK52" s="181"/>
      <c r="EL52" s="198"/>
      <c r="EM52" s="267" t="str">
        <f>IF(AND($I45&lt;&gt;"",COUNTA(DM55,DS55,DZ55,EG55)=0),"未入力","")</f>
        <v/>
      </c>
      <c r="EN52" s="266"/>
      <c r="EO52" s="266"/>
      <c r="EP52" s="266"/>
      <c r="EQ52" s="266"/>
      <c r="ER52" s="266"/>
      <c r="ES52" s="263"/>
      <c r="FA52" s="197"/>
      <c r="FB52" s="360"/>
      <c r="FC52" s="360"/>
      <c r="FD52" s="360"/>
      <c r="FE52" s="360"/>
      <c r="FF52" s="360"/>
      <c r="FG52" s="360"/>
      <c r="FH52" s="360"/>
      <c r="FI52" s="360"/>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181"/>
      <c r="GK52" s="181"/>
      <c r="GL52" s="198"/>
      <c r="GM52" s="267" t="str">
        <f>IF(AND($I45&lt;&gt;"",COUNTA(FM55,FS55,FZ55,GG55)=0),"未入力","")</f>
        <v/>
      </c>
      <c r="GN52" s="266"/>
      <c r="GO52" s="266"/>
      <c r="GP52" s="266"/>
      <c r="GQ52" s="266"/>
      <c r="GR52" s="266"/>
    </row>
    <row r="53" spans="1:200" ht="18" customHeight="1">
      <c r="A53" s="197"/>
      <c r="B53" s="479" t="s">
        <v>2269</v>
      </c>
      <c r="C53" s="457"/>
      <c r="D53" s="457"/>
      <c r="E53" s="457"/>
      <c r="F53" s="457"/>
      <c r="G53" s="457"/>
      <c r="H53" s="457"/>
      <c r="I53" s="457"/>
      <c r="J53" s="517"/>
      <c r="K53" s="518"/>
      <c r="L53" s="518"/>
      <c r="M53" s="518"/>
      <c r="N53" s="518"/>
      <c r="O53" s="518"/>
      <c r="P53" s="519"/>
      <c r="Q53" s="177"/>
      <c r="R53" s="177"/>
      <c r="S53" s="177"/>
      <c r="T53" s="177"/>
      <c r="U53" s="177"/>
      <c r="V53" s="177"/>
      <c r="W53" s="177"/>
      <c r="X53" s="177"/>
      <c r="Y53" s="177"/>
      <c r="Z53" s="177"/>
      <c r="AA53" s="177"/>
      <c r="AB53" s="177"/>
      <c r="AC53" s="177"/>
      <c r="AD53" s="177"/>
      <c r="AE53" s="177"/>
      <c r="AF53" s="177"/>
      <c r="AG53" s="177"/>
      <c r="AH53" s="177"/>
      <c r="AI53" s="177"/>
      <c r="AJ53" s="181"/>
      <c r="AK53" s="181"/>
      <c r="AL53" s="198"/>
      <c r="AM53" s="267"/>
      <c r="AN53" s="266"/>
      <c r="AO53" s="266"/>
      <c r="AP53" s="266"/>
      <c r="AQ53" s="266"/>
      <c r="AR53" s="266"/>
      <c r="AS53" s="263"/>
      <c r="BA53" s="197"/>
      <c r="BB53" s="479" t="s">
        <v>2269</v>
      </c>
      <c r="BC53" s="457"/>
      <c r="BD53" s="457"/>
      <c r="BE53" s="457"/>
      <c r="BF53" s="457"/>
      <c r="BG53" s="457"/>
      <c r="BH53" s="457"/>
      <c r="BI53" s="457"/>
      <c r="BJ53" s="517"/>
      <c r="BK53" s="518"/>
      <c r="BL53" s="518"/>
      <c r="BM53" s="518"/>
      <c r="BN53" s="518"/>
      <c r="BO53" s="518"/>
      <c r="BP53" s="519"/>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8"/>
      <c r="CM53" s="267"/>
      <c r="CN53" s="266"/>
      <c r="CO53" s="266"/>
      <c r="CP53" s="266"/>
      <c r="CQ53" s="266"/>
      <c r="CR53" s="266"/>
      <c r="CS53" s="263"/>
      <c r="DA53" s="197"/>
      <c r="DB53" s="479" t="s">
        <v>2269</v>
      </c>
      <c r="DC53" s="457"/>
      <c r="DD53" s="457"/>
      <c r="DE53" s="457"/>
      <c r="DF53" s="457"/>
      <c r="DG53" s="457"/>
      <c r="DH53" s="457"/>
      <c r="DI53" s="457"/>
      <c r="DJ53" s="517"/>
      <c r="DK53" s="518"/>
      <c r="DL53" s="518"/>
      <c r="DM53" s="518"/>
      <c r="DN53" s="518"/>
      <c r="DO53" s="518"/>
      <c r="DP53" s="519"/>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8"/>
      <c r="EM53" s="267"/>
      <c r="EN53" s="266"/>
      <c r="EO53" s="266"/>
      <c r="EP53" s="266"/>
      <c r="EQ53" s="266"/>
      <c r="ER53" s="266"/>
      <c r="ES53" s="263"/>
      <c r="FA53" s="197"/>
      <c r="FB53" s="479" t="s">
        <v>2269</v>
      </c>
      <c r="FC53" s="457"/>
      <c r="FD53" s="457"/>
      <c r="FE53" s="457"/>
      <c r="FF53" s="457"/>
      <c r="FG53" s="457"/>
      <c r="FH53" s="457"/>
      <c r="FI53" s="457"/>
      <c r="FJ53" s="517"/>
      <c r="FK53" s="518"/>
      <c r="FL53" s="518"/>
      <c r="FM53" s="518"/>
      <c r="FN53" s="518"/>
      <c r="FO53" s="518"/>
      <c r="FP53" s="519"/>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8"/>
      <c r="GM53" s="267"/>
      <c r="GN53" s="266"/>
      <c r="GO53" s="266"/>
      <c r="GP53" s="266"/>
      <c r="GQ53" s="266"/>
      <c r="GR53" s="266"/>
    </row>
    <row r="54" spans="1:200" ht="30.95" customHeight="1">
      <c r="A54" s="197"/>
      <c r="B54" s="443" t="s">
        <v>2274</v>
      </c>
      <c r="C54" s="444"/>
      <c r="D54" s="444"/>
      <c r="E54" s="444"/>
      <c r="F54" s="444"/>
      <c r="G54" s="444"/>
      <c r="H54" s="444"/>
      <c r="I54" s="445"/>
      <c r="J54" s="193"/>
      <c r="K54" s="275" t="s">
        <v>52</v>
      </c>
      <c r="L54" s="275"/>
      <c r="M54" s="275"/>
      <c r="N54" s="275"/>
      <c r="O54" s="178"/>
      <c r="P54" s="284"/>
      <c r="Q54" s="310" t="s">
        <v>53</v>
      </c>
      <c r="R54" s="274"/>
      <c r="S54" s="274"/>
      <c r="T54" s="178"/>
      <c r="U54" s="274"/>
      <c r="V54" s="274"/>
      <c r="W54" s="178"/>
      <c r="X54" s="274"/>
      <c r="Y54" s="274"/>
      <c r="Z54" s="194"/>
      <c r="AA54" s="197"/>
      <c r="AB54" s="181"/>
      <c r="AC54" s="181"/>
      <c r="AD54" s="181"/>
      <c r="AE54" s="181"/>
      <c r="AF54" s="181"/>
      <c r="AG54" s="181"/>
      <c r="AH54" s="181"/>
      <c r="AI54" s="181"/>
      <c r="AJ54" s="181"/>
      <c r="AK54" s="181"/>
      <c r="AL54" s="198"/>
      <c r="AM54" s="267"/>
      <c r="AN54" s="266" t="b">
        <v>0</v>
      </c>
      <c r="AO54" s="266" t="b">
        <v>0</v>
      </c>
      <c r="AP54" s="266"/>
      <c r="AQ54" s="266"/>
      <c r="AR54" s="266"/>
      <c r="AS54" s="263"/>
      <c r="BA54" s="197"/>
      <c r="BB54" s="443" t="s">
        <v>2274</v>
      </c>
      <c r="BC54" s="444"/>
      <c r="BD54" s="444"/>
      <c r="BE54" s="444"/>
      <c r="BF54" s="444"/>
      <c r="BG54" s="444"/>
      <c r="BH54" s="444"/>
      <c r="BI54" s="445"/>
      <c r="BJ54" s="193"/>
      <c r="BK54" s="334" t="s">
        <v>52</v>
      </c>
      <c r="BL54" s="334"/>
      <c r="BM54" s="334"/>
      <c r="BN54" s="334"/>
      <c r="BO54" s="178"/>
      <c r="BP54" s="342"/>
      <c r="BQ54" s="310" t="s">
        <v>53</v>
      </c>
      <c r="BR54" s="338"/>
      <c r="BS54" s="338"/>
      <c r="BT54" s="178"/>
      <c r="BU54" s="338"/>
      <c r="BV54" s="338"/>
      <c r="BW54" s="178"/>
      <c r="BX54" s="338"/>
      <c r="BY54" s="338"/>
      <c r="BZ54" s="194"/>
      <c r="CA54" s="197"/>
      <c r="CB54" s="181"/>
      <c r="CC54" s="181"/>
      <c r="CD54" s="181"/>
      <c r="CE54" s="181"/>
      <c r="CF54" s="181"/>
      <c r="CG54" s="181"/>
      <c r="CH54" s="181"/>
      <c r="CI54" s="181"/>
      <c r="CJ54" s="181"/>
      <c r="CK54" s="181"/>
      <c r="CL54" s="198"/>
      <c r="CM54" s="267"/>
      <c r="CN54" s="266" t="b">
        <v>0</v>
      </c>
      <c r="CO54" s="266" t="b">
        <v>0</v>
      </c>
      <c r="CP54" s="266"/>
      <c r="CQ54" s="266"/>
      <c r="CR54" s="266"/>
      <c r="CS54" s="263"/>
      <c r="DA54" s="197"/>
      <c r="DB54" s="443" t="s">
        <v>2274</v>
      </c>
      <c r="DC54" s="444"/>
      <c r="DD54" s="444"/>
      <c r="DE54" s="444"/>
      <c r="DF54" s="444"/>
      <c r="DG54" s="444"/>
      <c r="DH54" s="444"/>
      <c r="DI54" s="445"/>
      <c r="DJ54" s="193"/>
      <c r="DK54" s="334" t="s">
        <v>52</v>
      </c>
      <c r="DL54" s="334"/>
      <c r="DM54" s="334"/>
      <c r="DN54" s="334"/>
      <c r="DO54" s="178"/>
      <c r="DP54" s="342"/>
      <c r="DQ54" s="310" t="s">
        <v>53</v>
      </c>
      <c r="DR54" s="338"/>
      <c r="DS54" s="338"/>
      <c r="DT54" s="178"/>
      <c r="DU54" s="338"/>
      <c r="DV54" s="338"/>
      <c r="DW54" s="178"/>
      <c r="DX54" s="338"/>
      <c r="DY54" s="338"/>
      <c r="DZ54" s="194"/>
      <c r="EA54" s="197"/>
      <c r="EB54" s="181"/>
      <c r="EC54" s="181"/>
      <c r="ED54" s="181"/>
      <c r="EE54" s="181"/>
      <c r="EF54" s="181"/>
      <c r="EG54" s="181"/>
      <c r="EH54" s="181"/>
      <c r="EI54" s="181"/>
      <c r="EJ54" s="181"/>
      <c r="EK54" s="181"/>
      <c r="EL54" s="198"/>
      <c r="EM54" s="267"/>
      <c r="EN54" s="266" t="b">
        <v>0</v>
      </c>
      <c r="EO54" s="266" t="b">
        <v>0</v>
      </c>
      <c r="EP54" s="266"/>
      <c r="EQ54" s="266"/>
      <c r="ER54" s="266"/>
      <c r="ES54" s="263"/>
      <c r="FA54" s="197"/>
      <c r="FB54" s="443" t="s">
        <v>2274</v>
      </c>
      <c r="FC54" s="444"/>
      <c r="FD54" s="444"/>
      <c r="FE54" s="444"/>
      <c r="FF54" s="444"/>
      <c r="FG54" s="444"/>
      <c r="FH54" s="444"/>
      <c r="FI54" s="445"/>
      <c r="FJ54" s="193"/>
      <c r="FK54" s="352" t="s">
        <v>52</v>
      </c>
      <c r="FL54" s="352"/>
      <c r="FM54" s="352"/>
      <c r="FN54" s="352"/>
      <c r="FO54" s="178"/>
      <c r="FP54" s="360"/>
      <c r="FQ54" s="310" t="s">
        <v>53</v>
      </c>
      <c r="FR54" s="356"/>
      <c r="FS54" s="356"/>
      <c r="FT54" s="178"/>
      <c r="FU54" s="356"/>
      <c r="FV54" s="356"/>
      <c r="FW54" s="178"/>
      <c r="FX54" s="356"/>
      <c r="FY54" s="356"/>
      <c r="FZ54" s="194"/>
      <c r="GA54" s="197"/>
      <c r="GB54" s="181"/>
      <c r="GC54" s="181"/>
      <c r="GD54" s="181"/>
      <c r="GE54" s="181"/>
      <c r="GF54" s="181"/>
      <c r="GG54" s="181"/>
      <c r="GH54" s="181"/>
      <c r="GI54" s="181"/>
      <c r="GJ54" s="181"/>
      <c r="GK54" s="181"/>
      <c r="GL54" s="198"/>
      <c r="GM54" s="267"/>
      <c r="GN54" s="266" t="b">
        <v>0</v>
      </c>
      <c r="GO54" s="266" t="b">
        <v>0</v>
      </c>
      <c r="GP54" s="266"/>
      <c r="GQ54" s="266"/>
      <c r="GR54" s="266"/>
    </row>
    <row r="55" spans="1:200" ht="17.100000000000001" customHeight="1">
      <c r="A55" s="197"/>
      <c r="B55" s="506" t="s">
        <v>2275</v>
      </c>
      <c r="C55" s="507"/>
      <c r="D55" s="507"/>
      <c r="E55" s="507"/>
      <c r="F55" s="507"/>
      <c r="G55" s="507"/>
      <c r="H55" s="507"/>
      <c r="I55" s="508"/>
      <c r="J55" s="193"/>
      <c r="K55" s="204" t="s">
        <v>54</v>
      </c>
      <c r="L55" s="204"/>
      <c r="M55" s="204"/>
      <c r="N55" s="204"/>
      <c r="O55" s="204"/>
      <c r="P55" s="204"/>
      <c r="Q55" s="178"/>
      <c r="R55" s="178"/>
      <c r="S55" s="516" t="s">
        <v>2443</v>
      </c>
      <c r="T55" s="516"/>
      <c r="U55" s="516"/>
      <c r="V55" s="516"/>
      <c r="W55" s="516"/>
      <c r="X55" s="178"/>
      <c r="Y55" s="178"/>
      <c r="Z55" s="500" t="s">
        <v>56</v>
      </c>
      <c r="AA55" s="500"/>
      <c r="AB55" s="500"/>
      <c r="AC55" s="500"/>
      <c r="AD55" s="500"/>
      <c r="AE55" s="500"/>
      <c r="AF55" s="500"/>
      <c r="AG55" s="500"/>
      <c r="AH55" s="500"/>
      <c r="AI55" s="512"/>
      <c r="AJ55" s="181"/>
      <c r="AK55" s="181"/>
      <c r="AL55" s="198"/>
      <c r="AN55" s="6" t="b">
        <v>0</v>
      </c>
      <c r="AO55" s="6" t="b">
        <v>0</v>
      </c>
      <c r="AP55" s="6" t="b">
        <v>0</v>
      </c>
      <c r="AS55" s="263"/>
      <c r="BA55" s="197"/>
      <c r="BB55" s="506" t="s">
        <v>2275</v>
      </c>
      <c r="BC55" s="507"/>
      <c r="BD55" s="507"/>
      <c r="BE55" s="507"/>
      <c r="BF55" s="507"/>
      <c r="BG55" s="507"/>
      <c r="BH55" s="507"/>
      <c r="BI55" s="508"/>
      <c r="BJ55" s="193"/>
      <c r="BK55" s="204" t="s">
        <v>54</v>
      </c>
      <c r="BL55" s="204"/>
      <c r="BM55" s="204"/>
      <c r="BN55" s="204"/>
      <c r="BO55" s="204"/>
      <c r="BP55" s="204"/>
      <c r="BQ55" s="178"/>
      <c r="BR55" s="178"/>
      <c r="BS55" s="516" t="s">
        <v>2443</v>
      </c>
      <c r="BT55" s="516"/>
      <c r="BU55" s="516"/>
      <c r="BV55" s="516"/>
      <c r="BW55" s="516"/>
      <c r="BX55" s="178"/>
      <c r="BY55" s="178"/>
      <c r="BZ55" s="500" t="s">
        <v>56</v>
      </c>
      <c r="CA55" s="500"/>
      <c r="CB55" s="500"/>
      <c r="CC55" s="500"/>
      <c r="CD55" s="500"/>
      <c r="CE55" s="500"/>
      <c r="CF55" s="500"/>
      <c r="CG55" s="500"/>
      <c r="CH55" s="500"/>
      <c r="CI55" s="512"/>
      <c r="CJ55" s="181"/>
      <c r="CK55" s="181"/>
      <c r="CL55" s="198"/>
      <c r="CN55" s="6" t="b">
        <v>0</v>
      </c>
      <c r="CO55" s="6" t="b">
        <v>0</v>
      </c>
      <c r="CP55" s="6" t="b">
        <v>0</v>
      </c>
      <c r="CS55" s="263"/>
      <c r="DA55" s="197"/>
      <c r="DB55" s="506" t="s">
        <v>2275</v>
      </c>
      <c r="DC55" s="507"/>
      <c r="DD55" s="507"/>
      <c r="DE55" s="507"/>
      <c r="DF55" s="507"/>
      <c r="DG55" s="507"/>
      <c r="DH55" s="507"/>
      <c r="DI55" s="508"/>
      <c r="DJ55" s="193"/>
      <c r="DK55" s="204" t="s">
        <v>54</v>
      </c>
      <c r="DL55" s="204"/>
      <c r="DM55" s="204"/>
      <c r="DN55" s="204"/>
      <c r="DO55" s="204"/>
      <c r="DP55" s="204"/>
      <c r="DQ55" s="178"/>
      <c r="DR55" s="178"/>
      <c r="DS55" s="516" t="s">
        <v>2443</v>
      </c>
      <c r="DT55" s="516"/>
      <c r="DU55" s="516"/>
      <c r="DV55" s="516"/>
      <c r="DW55" s="516"/>
      <c r="DX55" s="178"/>
      <c r="DY55" s="178"/>
      <c r="DZ55" s="500" t="s">
        <v>56</v>
      </c>
      <c r="EA55" s="500"/>
      <c r="EB55" s="500"/>
      <c r="EC55" s="500"/>
      <c r="ED55" s="500"/>
      <c r="EE55" s="500"/>
      <c r="EF55" s="500"/>
      <c r="EG55" s="500"/>
      <c r="EH55" s="500"/>
      <c r="EI55" s="512"/>
      <c r="EJ55" s="181"/>
      <c r="EK55" s="181"/>
      <c r="EL55" s="198"/>
      <c r="EN55" s="266" t="b">
        <v>0</v>
      </c>
      <c r="EO55" s="266" t="b">
        <v>0</v>
      </c>
      <c r="EP55" s="6" t="b">
        <v>0</v>
      </c>
      <c r="ES55" s="263"/>
      <c r="FA55" s="197"/>
      <c r="FB55" s="506" t="s">
        <v>2275</v>
      </c>
      <c r="FC55" s="507"/>
      <c r="FD55" s="507"/>
      <c r="FE55" s="507"/>
      <c r="FF55" s="507"/>
      <c r="FG55" s="507"/>
      <c r="FH55" s="507"/>
      <c r="FI55" s="508"/>
      <c r="FJ55" s="193"/>
      <c r="FK55" s="204" t="s">
        <v>54</v>
      </c>
      <c r="FL55" s="204"/>
      <c r="FM55" s="204"/>
      <c r="FN55" s="204"/>
      <c r="FO55" s="204"/>
      <c r="FP55" s="204"/>
      <c r="FQ55" s="178"/>
      <c r="FR55" s="178"/>
      <c r="FS55" s="516" t="s">
        <v>2443</v>
      </c>
      <c r="FT55" s="516"/>
      <c r="FU55" s="516"/>
      <c r="FV55" s="516"/>
      <c r="FW55" s="516"/>
      <c r="FX55" s="178"/>
      <c r="FY55" s="178"/>
      <c r="FZ55" s="500" t="s">
        <v>56</v>
      </c>
      <c r="GA55" s="500"/>
      <c r="GB55" s="500"/>
      <c r="GC55" s="500"/>
      <c r="GD55" s="500"/>
      <c r="GE55" s="500"/>
      <c r="GF55" s="500"/>
      <c r="GG55" s="500"/>
      <c r="GH55" s="500"/>
      <c r="GI55" s="512"/>
      <c r="GJ55" s="181"/>
      <c r="GK55" s="181"/>
      <c r="GL55" s="198"/>
      <c r="GN55" s="266" t="b">
        <v>0</v>
      </c>
      <c r="GO55" s="266" t="b">
        <v>0</v>
      </c>
      <c r="GP55" s="6" t="b">
        <v>0</v>
      </c>
    </row>
    <row r="56" spans="1:200" ht="17.100000000000001" customHeight="1">
      <c r="A56" s="197"/>
      <c r="B56" s="509"/>
      <c r="C56" s="510"/>
      <c r="D56" s="510"/>
      <c r="E56" s="510"/>
      <c r="F56" s="510"/>
      <c r="G56" s="510"/>
      <c r="H56" s="510"/>
      <c r="I56" s="511"/>
      <c r="J56" s="195"/>
      <c r="K56" s="499" t="s">
        <v>57</v>
      </c>
      <c r="L56" s="499"/>
      <c r="M56" s="499"/>
      <c r="N56" s="499"/>
      <c r="O56" s="499"/>
      <c r="P56" s="499"/>
      <c r="Q56" s="499"/>
      <c r="R56" s="499"/>
      <c r="S56" s="179"/>
      <c r="T56" s="179"/>
      <c r="U56" s="499" t="s">
        <v>58</v>
      </c>
      <c r="V56" s="499"/>
      <c r="W56" s="499"/>
      <c r="X56" s="499"/>
      <c r="Y56" s="179"/>
      <c r="Z56" s="179"/>
      <c r="AA56" s="179"/>
      <c r="AB56" s="179"/>
      <c r="AC56" s="179"/>
      <c r="AD56" s="179"/>
      <c r="AE56" s="179"/>
      <c r="AF56" s="179"/>
      <c r="AG56" s="179"/>
      <c r="AH56" s="179"/>
      <c r="AI56" s="196"/>
      <c r="AJ56" s="181"/>
      <c r="AK56" s="181"/>
      <c r="AL56" s="198"/>
      <c r="AN56" s="6" t="b">
        <v>0</v>
      </c>
      <c r="AO56" s="6" t="b">
        <v>0</v>
      </c>
      <c r="AS56" s="263"/>
      <c r="BA56" s="197"/>
      <c r="BB56" s="509"/>
      <c r="BC56" s="510"/>
      <c r="BD56" s="510"/>
      <c r="BE56" s="510"/>
      <c r="BF56" s="510"/>
      <c r="BG56" s="510"/>
      <c r="BH56" s="510"/>
      <c r="BI56" s="511"/>
      <c r="BJ56" s="195"/>
      <c r="BK56" s="499" t="s">
        <v>57</v>
      </c>
      <c r="BL56" s="499"/>
      <c r="BM56" s="499"/>
      <c r="BN56" s="499"/>
      <c r="BO56" s="499"/>
      <c r="BP56" s="499"/>
      <c r="BQ56" s="499"/>
      <c r="BR56" s="499"/>
      <c r="BS56" s="179"/>
      <c r="BT56" s="179"/>
      <c r="BU56" s="499" t="s">
        <v>58</v>
      </c>
      <c r="BV56" s="499"/>
      <c r="BW56" s="499"/>
      <c r="BX56" s="499"/>
      <c r="BY56" s="179"/>
      <c r="BZ56" s="179"/>
      <c r="CA56" s="179"/>
      <c r="CB56" s="179"/>
      <c r="CC56" s="179"/>
      <c r="CD56" s="179"/>
      <c r="CE56" s="179"/>
      <c r="CF56" s="179"/>
      <c r="CG56" s="179"/>
      <c r="CH56" s="179"/>
      <c r="CI56" s="196"/>
      <c r="CJ56" s="181"/>
      <c r="CK56" s="181"/>
      <c r="CL56" s="198"/>
      <c r="CN56" s="6" t="b">
        <v>0</v>
      </c>
      <c r="CO56" s="6" t="b">
        <v>0</v>
      </c>
      <c r="CS56" s="263"/>
      <c r="DA56" s="197"/>
      <c r="DB56" s="509"/>
      <c r="DC56" s="510"/>
      <c r="DD56" s="510"/>
      <c r="DE56" s="510"/>
      <c r="DF56" s="510"/>
      <c r="DG56" s="510"/>
      <c r="DH56" s="510"/>
      <c r="DI56" s="511"/>
      <c r="DJ56" s="195"/>
      <c r="DK56" s="499" t="s">
        <v>57</v>
      </c>
      <c r="DL56" s="499"/>
      <c r="DM56" s="499"/>
      <c r="DN56" s="499"/>
      <c r="DO56" s="499"/>
      <c r="DP56" s="499"/>
      <c r="DQ56" s="499"/>
      <c r="DR56" s="499"/>
      <c r="DS56" s="179"/>
      <c r="DT56" s="179"/>
      <c r="DU56" s="499" t="s">
        <v>58</v>
      </c>
      <c r="DV56" s="499"/>
      <c r="DW56" s="499"/>
      <c r="DX56" s="499"/>
      <c r="DY56" s="179"/>
      <c r="DZ56" s="179"/>
      <c r="EA56" s="179"/>
      <c r="EB56" s="179"/>
      <c r="EC56" s="179"/>
      <c r="ED56" s="179"/>
      <c r="EE56" s="179"/>
      <c r="EF56" s="179"/>
      <c r="EG56" s="179"/>
      <c r="EH56" s="179"/>
      <c r="EI56" s="196"/>
      <c r="EJ56" s="181"/>
      <c r="EK56" s="181"/>
      <c r="EL56" s="198"/>
      <c r="EN56" s="266" t="b">
        <v>0</v>
      </c>
      <c r="EO56" s="266" t="b">
        <v>0</v>
      </c>
      <c r="ES56" s="263"/>
      <c r="FA56" s="197"/>
      <c r="FB56" s="509"/>
      <c r="FC56" s="510"/>
      <c r="FD56" s="510"/>
      <c r="FE56" s="510"/>
      <c r="FF56" s="510"/>
      <c r="FG56" s="510"/>
      <c r="FH56" s="510"/>
      <c r="FI56" s="511"/>
      <c r="FJ56" s="195"/>
      <c r="FK56" s="499" t="s">
        <v>57</v>
      </c>
      <c r="FL56" s="499"/>
      <c r="FM56" s="499"/>
      <c r="FN56" s="499"/>
      <c r="FO56" s="499"/>
      <c r="FP56" s="499"/>
      <c r="FQ56" s="499"/>
      <c r="FR56" s="499"/>
      <c r="FS56" s="179"/>
      <c r="FT56" s="179"/>
      <c r="FU56" s="499" t="s">
        <v>58</v>
      </c>
      <c r="FV56" s="499"/>
      <c r="FW56" s="499"/>
      <c r="FX56" s="499"/>
      <c r="FY56" s="179"/>
      <c r="FZ56" s="179"/>
      <c r="GA56" s="179"/>
      <c r="GB56" s="179"/>
      <c r="GC56" s="179"/>
      <c r="GD56" s="179"/>
      <c r="GE56" s="179"/>
      <c r="GF56" s="179"/>
      <c r="GG56" s="179"/>
      <c r="GH56" s="179"/>
      <c r="GI56" s="196"/>
      <c r="GJ56" s="181"/>
      <c r="GK56" s="181"/>
      <c r="GL56" s="198"/>
      <c r="GN56" s="266" t="b">
        <v>0</v>
      </c>
      <c r="GO56" s="266" t="b">
        <v>0</v>
      </c>
    </row>
    <row r="57" spans="1:200" ht="17.100000000000001" customHeight="1">
      <c r="A57" s="197"/>
      <c r="B57" s="476" t="s">
        <v>2276</v>
      </c>
      <c r="C57" s="477"/>
      <c r="D57" s="477"/>
      <c r="E57" s="477"/>
      <c r="F57" s="477"/>
      <c r="G57" s="477"/>
      <c r="H57" s="477"/>
      <c r="I57" s="478"/>
      <c r="J57" s="199"/>
      <c r="K57" s="457" t="s">
        <v>59</v>
      </c>
      <c r="L57" s="457"/>
      <c r="M57" s="457"/>
      <c r="N57" s="457"/>
      <c r="O57" s="457"/>
      <c r="P57" s="312"/>
      <c r="Q57" s="200"/>
      <c r="R57" s="477" t="s">
        <v>60</v>
      </c>
      <c r="S57" s="477"/>
      <c r="T57" s="477"/>
      <c r="U57" s="477"/>
      <c r="V57" s="477"/>
      <c r="W57" s="477"/>
      <c r="X57" s="200"/>
      <c r="Y57" s="457" t="s">
        <v>61</v>
      </c>
      <c r="Z57" s="457"/>
      <c r="AA57" s="457"/>
      <c r="AB57" s="457"/>
      <c r="AC57" s="457"/>
      <c r="AD57" s="480"/>
      <c r="AE57" s="181"/>
      <c r="AF57" s="181"/>
      <c r="AG57" s="181"/>
      <c r="AH57" s="181"/>
      <c r="AI57" s="313"/>
      <c r="AJ57" s="181"/>
      <c r="AK57" s="181"/>
      <c r="AL57" s="198"/>
      <c r="AN57" s="6" t="b">
        <v>0</v>
      </c>
      <c r="AO57" s="6" t="b">
        <v>0</v>
      </c>
      <c r="AP57" s="6" t="b">
        <v>0</v>
      </c>
      <c r="AS57" s="263"/>
      <c r="BA57" s="197"/>
      <c r="BB57" s="476" t="s">
        <v>2276</v>
      </c>
      <c r="BC57" s="477"/>
      <c r="BD57" s="477"/>
      <c r="BE57" s="477"/>
      <c r="BF57" s="477"/>
      <c r="BG57" s="477"/>
      <c r="BH57" s="477"/>
      <c r="BI57" s="478"/>
      <c r="BJ57" s="199"/>
      <c r="BK57" s="457" t="s">
        <v>59</v>
      </c>
      <c r="BL57" s="457"/>
      <c r="BM57" s="457"/>
      <c r="BN57" s="457"/>
      <c r="BO57" s="457"/>
      <c r="BP57" s="312"/>
      <c r="BQ57" s="200"/>
      <c r="BR57" s="477" t="s">
        <v>60</v>
      </c>
      <c r="BS57" s="477"/>
      <c r="BT57" s="477"/>
      <c r="BU57" s="477"/>
      <c r="BV57" s="477"/>
      <c r="BW57" s="477"/>
      <c r="BX57" s="200"/>
      <c r="BY57" s="457" t="s">
        <v>61</v>
      </c>
      <c r="BZ57" s="457"/>
      <c r="CA57" s="457"/>
      <c r="CB57" s="457"/>
      <c r="CC57" s="457"/>
      <c r="CD57" s="480"/>
      <c r="CE57" s="181"/>
      <c r="CF57" s="181"/>
      <c r="CG57" s="181"/>
      <c r="CH57" s="181"/>
      <c r="CI57" s="313"/>
      <c r="CJ57" s="181"/>
      <c r="CK57" s="181"/>
      <c r="CL57" s="198"/>
      <c r="CN57" s="6" t="b">
        <v>0</v>
      </c>
      <c r="CO57" s="6" t="b">
        <v>0</v>
      </c>
      <c r="CP57" s="6" t="b">
        <v>0</v>
      </c>
      <c r="CS57" s="263"/>
      <c r="DA57" s="197"/>
      <c r="DB57" s="476" t="s">
        <v>2276</v>
      </c>
      <c r="DC57" s="477"/>
      <c r="DD57" s="477"/>
      <c r="DE57" s="477"/>
      <c r="DF57" s="477"/>
      <c r="DG57" s="477"/>
      <c r="DH57" s="477"/>
      <c r="DI57" s="478"/>
      <c r="DJ57" s="199"/>
      <c r="DK57" s="457" t="s">
        <v>59</v>
      </c>
      <c r="DL57" s="457"/>
      <c r="DM57" s="457"/>
      <c r="DN57" s="457"/>
      <c r="DO57" s="457"/>
      <c r="DP57" s="312"/>
      <c r="DQ57" s="200"/>
      <c r="DR57" s="477" t="s">
        <v>60</v>
      </c>
      <c r="DS57" s="477"/>
      <c r="DT57" s="477"/>
      <c r="DU57" s="477"/>
      <c r="DV57" s="477"/>
      <c r="DW57" s="477"/>
      <c r="DX57" s="200"/>
      <c r="DY57" s="457" t="s">
        <v>61</v>
      </c>
      <c r="DZ57" s="457"/>
      <c r="EA57" s="457"/>
      <c r="EB57" s="457"/>
      <c r="EC57" s="457"/>
      <c r="ED57" s="480"/>
      <c r="EE57" s="181"/>
      <c r="EF57" s="181"/>
      <c r="EG57" s="181"/>
      <c r="EH57" s="181"/>
      <c r="EI57" s="313"/>
      <c r="EJ57" s="181"/>
      <c r="EK57" s="181"/>
      <c r="EL57" s="198"/>
      <c r="EN57" s="266" t="b">
        <v>0</v>
      </c>
      <c r="EO57" s="266" t="b">
        <v>0</v>
      </c>
      <c r="EP57" s="6" t="b">
        <v>0</v>
      </c>
      <c r="ES57" s="263"/>
      <c r="FA57" s="197"/>
      <c r="FB57" s="476" t="s">
        <v>2276</v>
      </c>
      <c r="FC57" s="477"/>
      <c r="FD57" s="477"/>
      <c r="FE57" s="477"/>
      <c r="FF57" s="477"/>
      <c r="FG57" s="477"/>
      <c r="FH57" s="477"/>
      <c r="FI57" s="478"/>
      <c r="FJ57" s="199"/>
      <c r="FK57" s="457" t="s">
        <v>59</v>
      </c>
      <c r="FL57" s="457"/>
      <c r="FM57" s="457"/>
      <c r="FN57" s="457"/>
      <c r="FO57" s="457"/>
      <c r="FP57" s="312"/>
      <c r="FQ57" s="200"/>
      <c r="FR57" s="477" t="s">
        <v>60</v>
      </c>
      <c r="FS57" s="477"/>
      <c r="FT57" s="477"/>
      <c r="FU57" s="477"/>
      <c r="FV57" s="477"/>
      <c r="FW57" s="477"/>
      <c r="FX57" s="200"/>
      <c r="FY57" s="457" t="s">
        <v>61</v>
      </c>
      <c r="FZ57" s="457"/>
      <c r="GA57" s="457"/>
      <c r="GB57" s="457"/>
      <c r="GC57" s="457"/>
      <c r="GD57" s="480"/>
      <c r="GE57" s="181"/>
      <c r="GF57" s="181"/>
      <c r="GG57" s="181"/>
      <c r="GH57" s="181"/>
      <c r="GI57" s="313"/>
      <c r="GJ57" s="181"/>
      <c r="GK57" s="181"/>
      <c r="GL57" s="198"/>
      <c r="GN57" s="266" t="b">
        <v>0</v>
      </c>
      <c r="GO57" s="266" t="b">
        <v>0</v>
      </c>
      <c r="GP57" s="6" t="b">
        <v>0</v>
      </c>
    </row>
    <row r="58" spans="1:200" ht="17.100000000000001" customHeight="1">
      <c r="A58" s="197"/>
      <c r="B58" s="479" t="s">
        <v>2277</v>
      </c>
      <c r="C58" s="457"/>
      <c r="D58" s="457"/>
      <c r="E58" s="457"/>
      <c r="F58" s="457"/>
      <c r="G58" s="457"/>
      <c r="H58" s="457"/>
      <c r="I58" s="480"/>
      <c r="J58" s="199"/>
      <c r="K58" s="457" t="s">
        <v>62</v>
      </c>
      <c r="L58" s="457"/>
      <c r="M58" s="457"/>
      <c r="N58" s="457"/>
      <c r="O58" s="457"/>
      <c r="P58" s="312"/>
      <c r="Q58" s="200"/>
      <c r="R58" s="457" t="s">
        <v>63</v>
      </c>
      <c r="S58" s="457"/>
      <c r="T58" s="457"/>
      <c r="U58" s="457"/>
      <c r="V58" s="457"/>
      <c r="W58" s="457"/>
      <c r="X58" s="200"/>
      <c r="Y58" s="477" t="s">
        <v>64</v>
      </c>
      <c r="Z58" s="477"/>
      <c r="AA58" s="477"/>
      <c r="AB58" s="477"/>
      <c r="AC58" s="477"/>
      <c r="AD58" s="478"/>
      <c r="AE58" s="181"/>
      <c r="AF58" s="181"/>
      <c r="AG58" s="181"/>
      <c r="AH58" s="181"/>
      <c r="AI58" s="313"/>
      <c r="AJ58" s="181"/>
      <c r="AK58" s="181"/>
      <c r="AL58" s="198"/>
      <c r="AM58" s="4"/>
      <c r="AN58" s="6" t="b">
        <v>0</v>
      </c>
      <c r="AO58" s="6" t="b">
        <v>0</v>
      </c>
      <c r="AP58" s="6" t="b">
        <v>0</v>
      </c>
      <c r="AS58" s="263"/>
      <c r="BA58" s="197"/>
      <c r="BB58" s="479" t="s">
        <v>2277</v>
      </c>
      <c r="BC58" s="457"/>
      <c r="BD58" s="457"/>
      <c r="BE58" s="457"/>
      <c r="BF58" s="457"/>
      <c r="BG58" s="457"/>
      <c r="BH58" s="457"/>
      <c r="BI58" s="480"/>
      <c r="BJ58" s="199"/>
      <c r="BK58" s="457" t="s">
        <v>62</v>
      </c>
      <c r="BL58" s="457"/>
      <c r="BM58" s="457"/>
      <c r="BN58" s="457"/>
      <c r="BO58" s="457"/>
      <c r="BP58" s="312"/>
      <c r="BQ58" s="200"/>
      <c r="BR58" s="457" t="s">
        <v>63</v>
      </c>
      <c r="BS58" s="457"/>
      <c r="BT58" s="457"/>
      <c r="BU58" s="457"/>
      <c r="BV58" s="457"/>
      <c r="BW58" s="457"/>
      <c r="BX58" s="200"/>
      <c r="BY58" s="477" t="s">
        <v>64</v>
      </c>
      <c r="BZ58" s="477"/>
      <c r="CA58" s="477"/>
      <c r="CB58" s="477"/>
      <c r="CC58" s="477"/>
      <c r="CD58" s="478"/>
      <c r="CE58" s="181"/>
      <c r="CF58" s="181"/>
      <c r="CG58" s="181"/>
      <c r="CH58" s="181"/>
      <c r="CI58" s="313"/>
      <c r="CJ58" s="181"/>
      <c r="CK58" s="181"/>
      <c r="CL58" s="198"/>
      <c r="CM58" s="4"/>
      <c r="CN58" s="6" t="b">
        <v>0</v>
      </c>
      <c r="CO58" s="6" t="b">
        <v>0</v>
      </c>
      <c r="CP58" s="6" t="b">
        <v>0</v>
      </c>
      <c r="CS58" s="263"/>
      <c r="DA58" s="197"/>
      <c r="DB58" s="479" t="s">
        <v>2277</v>
      </c>
      <c r="DC58" s="457"/>
      <c r="DD58" s="457"/>
      <c r="DE58" s="457"/>
      <c r="DF58" s="457"/>
      <c r="DG58" s="457"/>
      <c r="DH58" s="457"/>
      <c r="DI58" s="480"/>
      <c r="DJ58" s="199"/>
      <c r="DK58" s="457" t="s">
        <v>62</v>
      </c>
      <c r="DL58" s="457"/>
      <c r="DM58" s="457"/>
      <c r="DN58" s="457"/>
      <c r="DO58" s="457"/>
      <c r="DP58" s="312"/>
      <c r="DQ58" s="200"/>
      <c r="DR58" s="457" t="s">
        <v>63</v>
      </c>
      <c r="DS58" s="457"/>
      <c r="DT58" s="457"/>
      <c r="DU58" s="457"/>
      <c r="DV58" s="457"/>
      <c r="DW58" s="457"/>
      <c r="DX58" s="200"/>
      <c r="DY58" s="477" t="s">
        <v>64</v>
      </c>
      <c r="DZ58" s="477"/>
      <c r="EA58" s="477"/>
      <c r="EB58" s="477"/>
      <c r="EC58" s="477"/>
      <c r="ED58" s="478"/>
      <c r="EE58" s="181"/>
      <c r="EF58" s="181"/>
      <c r="EG58" s="181"/>
      <c r="EH58" s="181"/>
      <c r="EI58" s="313"/>
      <c r="EJ58" s="181"/>
      <c r="EK58" s="181"/>
      <c r="EL58" s="198"/>
      <c r="EM58" s="4"/>
      <c r="EN58" s="266" t="b">
        <v>0</v>
      </c>
      <c r="EO58" s="266" t="b">
        <v>0</v>
      </c>
      <c r="EP58" s="6" t="b">
        <v>0</v>
      </c>
      <c r="ES58" s="263"/>
      <c r="FA58" s="197"/>
      <c r="FB58" s="479" t="s">
        <v>2277</v>
      </c>
      <c r="FC58" s="457"/>
      <c r="FD58" s="457"/>
      <c r="FE58" s="457"/>
      <c r="FF58" s="457"/>
      <c r="FG58" s="457"/>
      <c r="FH58" s="457"/>
      <c r="FI58" s="480"/>
      <c r="FJ58" s="199"/>
      <c r="FK58" s="457" t="s">
        <v>62</v>
      </c>
      <c r="FL58" s="457"/>
      <c r="FM58" s="457"/>
      <c r="FN58" s="457"/>
      <c r="FO58" s="457"/>
      <c r="FP58" s="312"/>
      <c r="FQ58" s="200"/>
      <c r="FR58" s="457" t="s">
        <v>63</v>
      </c>
      <c r="FS58" s="457"/>
      <c r="FT58" s="457"/>
      <c r="FU58" s="457"/>
      <c r="FV58" s="457"/>
      <c r="FW58" s="457"/>
      <c r="FX58" s="200"/>
      <c r="FY58" s="477" t="s">
        <v>64</v>
      </c>
      <c r="FZ58" s="477"/>
      <c r="GA58" s="477"/>
      <c r="GB58" s="477"/>
      <c r="GC58" s="477"/>
      <c r="GD58" s="478"/>
      <c r="GE58" s="181"/>
      <c r="GF58" s="181"/>
      <c r="GG58" s="181"/>
      <c r="GH58" s="181"/>
      <c r="GI58" s="313"/>
      <c r="GJ58" s="181"/>
      <c r="GK58" s="181"/>
      <c r="GL58" s="198"/>
      <c r="GM58" s="4"/>
      <c r="GN58" s="266" t="b">
        <v>0</v>
      </c>
      <c r="GO58" s="266" t="b">
        <v>0</v>
      </c>
      <c r="GP58" s="6" t="b">
        <v>0</v>
      </c>
    </row>
    <row r="59" spans="1:200" ht="17.100000000000001" customHeight="1">
      <c r="A59" s="197"/>
      <c r="B59" s="479" t="s">
        <v>2278</v>
      </c>
      <c r="C59" s="457"/>
      <c r="D59" s="457"/>
      <c r="E59" s="457"/>
      <c r="F59" s="457"/>
      <c r="G59" s="457"/>
      <c r="H59" s="457"/>
      <c r="I59" s="480"/>
      <c r="J59" s="193"/>
      <c r="K59" s="477" t="s">
        <v>65</v>
      </c>
      <c r="L59" s="477"/>
      <c r="M59" s="477"/>
      <c r="N59" s="477"/>
      <c r="O59" s="477"/>
      <c r="P59" s="477"/>
      <c r="Q59" s="178"/>
      <c r="R59" s="500" t="s">
        <v>66</v>
      </c>
      <c r="S59" s="500"/>
      <c r="T59" s="500"/>
      <c r="U59" s="500"/>
      <c r="V59" s="500"/>
      <c r="W59" s="500"/>
      <c r="X59" s="178"/>
      <c r="Y59" s="500" t="s">
        <v>67</v>
      </c>
      <c r="Z59" s="500"/>
      <c r="AA59" s="500"/>
      <c r="AB59" s="500"/>
      <c r="AC59" s="500"/>
      <c r="AD59" s="194"/>
      <c r="AE59" s="501"/>
      <c r="AF59" s="501"/>
      <c r="AG59" s="501"/>
      <c r="AH59" s="501"/>
      <c r="AI59" s="501"/>
      <c r="AJ59" s="181"/>
      <c r="AK59" s="181"/>
      <c r="AL59" s="198"/>
      <c r="AM59" s="4"/>
      <c r="AN59" s="6" t="b">
        <v>0</v>
      </c>
      <c r="AO59" s="6" t="b">
        <v>0</v>
      </c>
      <c r="AP59" s="6" t="b">
        <v>0</v>
      </c>
      <c r="AS59" s="263"/>
      <c r="AT59" s="265"/>
      <c r="AU59" s="265"/>
      <c r="AV59" s="265"/>
      <c r="AW59" s="265"/>
      <c r="AX59" s="265"/>
      <c r="AY59" s="265"/>
      <c r="BA59" s="197"/>
      <c r="BB59" s="479" t="s">
        <v>2278</v>
      </c>
      <c r="BC59" s="457"/>
      <c r="BD59" s="457"/>
      <c r="BE59" s="457"/>
      <c r="BF59" s="457"/>
      <c r="BG59" s="457"/>
      <c r="BH59" s="457"/>
      <c r="BI59" s="480"/>
      <c r="BJ59" s="193"/>
      <c r="BK59" s="477" t="s">
        <v>65</v>
      </c>
      <c r="BL59" s="477"/>
      <c r="BM59" s="477"/>
      <c r="BN59" s="477"/>
      <c r="BO59" s="477"/>
      <c r="BP59" s="477"/>
      <c r="BQ59" s="178"/>
      <c r="BR59" s="500" t="s">
        <v>66</v>
      </c>
      <c r="BS59" s="500"/>
      <c r="BT59" s="500"/>
      <c r="BU59" s="500"/>
      <c r="BV59" s="500"/>
      <c r="BW59" s="500"/>
      <c r="BX59" s="178"/>
      <c r="BY59" s="500" t="s">
        <v>67</v>
      </c>
      <c r="BZ59" s="500"/>
      <c r="CA59" s="500"/>
      <c r="CB59" s="500"/>
      <c r="CC59" s="500"/>
      <c r="CD59" s="194"/>
      <c r="CE59" s="501"/>
      <c r="CF59" s="501"/>
      <c r="CG59" s="501"/>
      <c r="CH59" s="501"/>
      <c r="CI59" s="501"/>
      <c r="CJ59" s="181"/>
      <c r="CK59" s="181"/>
      <c r="CL59" s="198"/>
      <c r="CM59" s="4"/>
      <c r="CN59" s="6" t="b">
        <v>0</v>
      </c>
      <c r="CO59" s="6" t="b">
        <v>0</v>
      </c>
      <c r="CP59" s="6" t="b">
        <v>0</v>
      </c>
      <c r="CS59" s="263"/>
      <c r="CT59" s="265"/>
      <c r="CU59" s="265"/>
      <c r="CV59" s="265"/>
      <c r="CW59" s="265"/>
      <c r="CX59" s="265"/>
      <c r="CY59" s="265"/>
      <c r="DA59" s="197"/>
      <c r="DB59" s="479" t="s">
        <v>2278</v>
      </c>
      <c r="DC59" s="457"/>
      <c r="DD59" s="457"/>
      <c r="DE59" s="457"/>
      <c r="DF59" s="457"/>
      <c r="DG59" s="457"/>
      <c r="DH59" s="457"/>
      <c r="DI59" s="480"/>
      <c r="DJ59" s="193"/>
      <c r="DK59" s="477" t="s">
        <v>65</v>
      </c>
      <c r="DL59" s="477"/>
      <c r="DM59" s="477"/>
      <c r="DN59" s="477"/>
      <c r="DO59" s="477"/>
      <c r="DP59" s="477"/>
      <c r="DQ59" s="178"/>
      <c r="DR59" s="500" t="s">
        <v>66</v>
      </c>
      <c r="DS59" s="500"/>
      <c r="DT59" s="500"/>
      <c r="DU59" s="500"/>
      <c r="DV59" s="500"/>
      <c r="DW59" s="500"/>
      <c r="DX59" s="178"/>
      <c r="DY59" s="500" t="s">
        <v>67</v>
      </c>
      <c r="DZ59" s="500"/>
      <c r="EA59" s="500"/>
      <c r="EB59" s="500"/>
      <c r="EC59" s="500"/>
      <c r="ED59" s="194"/>
      <c r="EE59" s="501"/>
      <c r="EF59" s="501"/>
      <c r="EG59" s="501"/>
      <c r="EH59" s="501"/>
      <c r="EI59" s="501"/>
      <c r="EJ59" s="181"/>
      <c r="EK59" s="181"/>
      <c r="EL59" s="198"/>
      <c r="EM59" s="4"/>
      <c r="EN59" s="266" t="b">
        <v>0</v>
      </c>
      <c r="EO59" s="266" t="b">
        <v>0</v>
      </c>
      <c r="EP59" s="6" t="b">
        <v>0</v>
      </c>
      <c r="ES59" s="263"/>
      <c r="ET59" s="265"/>
      <c r="FA59" s="197"/>
      <c r="FB59" s="479" t="s">
        <v>2278</v>
      </c>
      <c r="FC59" s="457"/>
      <c r="FD59" s="457"/>
      <c r="FE59" s="457"/>
      <c r="FF59" s="457"/>
      <c r="FG59" s="457"/>
      <c r="FH59" s="457"/>
      <c r="FI59" s="480"/>
      <c r="FJ59" s="193"/>
      <c r="FK59" s="477" t="s">
        <v>65</v>
      </c>
      <c r="FL59" s="477"/>
      <c r="FM59" s="477"/>
      <c r="FN59" s="477"/>
      <c r="FO59" s="477"/>
      <c r="FP59" s="477"/>
      <c r="FQ59" s="178"/>
      <c r="FR59" s="500" t="s">
        <v>66</v>
      </c>
      <c r="FS59" s="500"/>
      <c r="FT59" s="500"/>
      <c r="FU59" s="500"/>
      <c r="FV59" s="500"/>
      <c r="FW59" s="500"/>
      <c r="FX59" s="178"/>
      <c r="FY59" s="500" t="s">
        <v>67</v>
      </c>
      <c r="FZ59" s="500"/>
      <c r="GA59" s="500"/>
      <c r="GB59" s="500"/>
      <c r="GC59" s="500"/>
      <c r="GD59" s="194"/>
      <c r="GE59" s="501"/>
      <c r="GF59" s="501"/>
      <c r="GG59" s="501"/>
      <c r="GH59" s="501"/>
      <c r="GI59" s="501"/>
      <c r="GJ59" s="181"/>
      <c r="GK59" s="181"/>
      <c r="GL59" s="198"/>
      <c r="GM59" s="4"/>
      <c r="GN59" s="266" t="b">
        <v>0</v>
      </c>
      <c r="GO59" s="266" t="b">
        <v>0</v>
      </c>
      <c r="GP59" s="6" t="b">
        <v>0</v>
      </c>
    </row>
    <row r="60" spans="1:200" ht="17.100000000000001" customHeight="1">
      <c r="A60" s="197"/>
      <c r="B60" s="479" t="s">
        <v>2279</v>
      </c>
      <c r="C60" s="457"/>
      <c r="D60" s="457"/>
      <c r="E60" s="457"/>
      <c r="F60" s="457"/>
      <c r="G60" s="457"/>
      <c r="H60" s="457"/>
      <c r="I60" s="480"/>
      <c r="J60" s="199"/>
      <c r="K60" s="457" t="s">
        <v>68</v>
      </c>
      <c r="L60" s="457"/>
      <c r="M60" s="457"/>
      <c r="N60" s="457"/>
      <c r="O60" s="457"/>
      <c r="P60" s="458"/>
      <c r="Q60" s="217"/>
      <c r="R60" s="457" t="s">
        <v>69</v>
      </c>
      <c r="S60" s="457"/>
      <c r="T60" s="457"/>
      <c r="U60" s="457"/>
      <c r="V60" s="457"/>
      <c r="W60" s="200"/>
      <c r="X60" s="217"/>
      <c r="Y60" s="457" t="s">
        <v>70</v>
      </c>
      <c r="Z60" s="457"/>
      <c r="AA60" s="457"/>
      <c r="AB60" s="457"/>
      <c r="AC60" s="457"/>
      <c r="AD60" s="200"/>
      <c r="AE60" s="219"/>
      <c r="AF60" s="500" t="s">
        <v>71</v>
      </c>
      <c r="AG60" s="500"/>
      <c r="AH60" s="500"/>
      <c r="AI60" s="500"/>
      <c r="AJ60" s="500"/>
      <c r="AK60" s="275"/>
      <c r="AL60" s="237"/>
      <c r="AM60" s="280"/>
      <c r="AN60" s="6" t="b">
        <v>0</v>
      </c>
      <c r="AO60" s="6" t="b">
        <v>0</v>
      </c>
      <c r="AP60" s="6" t="b">
        <v>0</v>
      </c>
      <c r="AQ60" s="6" t="b">
        <v>0</v>
      </c>
      <c r="AS60" s="263"/>
      <c r="BA60" s="197"/>
      <c r="BB60" s="479" t="s">
        <v>2279</v>
      </c>
      <c r="BC60" s="457"/>
      <c r="BD60" s="457"/>
      <c r="BE60" s="457"/>
      <c r="BF60" s="457"/>
      <c r="BG60" s="457"/>
      <c r="BH60" s="457"/>
      <c r="BI60" s="480"/>
      <c r="BJ60" s="199"/>
      <c r="BK60" s="457" t="s">
        <v>68</v>
      </c>
      <c r="BL60" s="457"/>
      <c r="BM60" s="457"/>
      <c r="BN60" s="457"/>
      <c r="BO60" s="457"/>
      <c r="BP60" s="458"/>
      <c r="BQ60" s="217"/>
      <c r="BR60" s="457" t="s">
        <v>69</v>
      </c>
      <c r="BS60" s="457"/>
      <c r="BT60" s="457"/>
      <c r="BU60" s="457"/>
      <c r="BV60" s="457"/>
      <c r="BW60" s="200"/>
      <c r="BX60" s="217"/>
      <c r="BY60" s="457" t="s">
        <v>70</v>
      </c>
      <c r="BZ60" s="457"/>
      <c r="CA60" s="457"/>
      <c r="CB60" s="457"/>
      <c r="CC60" s="457"/>
      <c r="CD60" s="200"/>
      <c r="CE60" s="219"/>
      <c r="CF60" s="500" t="s">
        <v>71</v>
      </c>
      <c r="CG60" s="500"/>
      <c r="CH60" s="500"/>
      <c r="CI60" s="500"/>
      <c r="CJ60" s="500"/>
      <c r="CK60" s="334"/>
      <c r="CL60" s="237"/>
      <c r="CM60" s="339"/>
      <c r="CN60" s="6" t="b">
        <v>0</v>
      </c>
      <c r="CO60" s="6" t="b">
        <v>0</v>
      </c>
      <c r="CP60" s="6" t="b">
        <v>0</v>
      </c>
      <c r="CQ60" s="6" t="b">
        <v>0</v>
      </c>
      <c r="CS60" s="263"/>
      <c r="DA60" s="197"/>
      <c r="DB60" s="479" t="s">
        <v>2279</v>
      </c>
      <c r="DC60" s="457"/>
      <c r="DD60" s="457"/>
      <c r="DE60" s="457"/>
      <c r="DF60" s="457"/>
      <c r="DG60" s="457"/>
      <c r="DH60" s="457"/>
      <c r="DI60" s="480"/>
      <c r="DJ60" s="199"/>
      <c r="DK60" s="457" t="s">
        <v>68</v>
      </c>
      <c r="DL60" s="457"/>
      <c r="DM60" s="457"/>
      <c r="DN60" s="457"/>
      <c r="DO60" s="457"/>
      <c r="DP60" s="458"/>
      <c r="DQ60" s="217"/>
      <c r="DR60" s="457" t="s">
        <v>69</v>
      </c>
      <c r="DS60" s="457"/>
      <c r="DT60" s="457"/>
      <c r="DU60" s="457"/>
      <c r="DV60" s="457"/>
      <c r="DW60" s="200"/>
      <c r="DX60" s="217"/>
      <c r="DY60" s="457" t="s">
        <v>70</v>
      </c>
      <c r="DZ60" s="457"/>
      <c r="EA60" s="457"/>
      <c r="EB60" s="457"/>
      <c r="EC60" s="457"/>
      <c r="ED60" s="200"/>
      <c r="EE60" s="219"/>
      <c r="EF60" s="500" t="s">
        <v>71</v>
      </c>
      <c r="EG60" s="500"/>
      <c r="EH60" s="500"/>
      <c r="EI60" s="500"/>
      <c r="EJ60" s="500"/>
      <c r="EK60" s="334"/>
      <c r="EL60" s="237"/>
      <c r="EM60" s="339"/>
      <c r="EN60" s="6" t="b">
        <v>0</v>
      </c>
      <c r="EO60" s="6" t="b">
        <v>0</v>
      </c>
      <c r="EP60" s="6" t="b">
        <v>0</v>
      </c>
      <c r="EQ60" s="6" t="b">
        <v>0</v>
      </c>
      <c r="ES60" s="263"/>
      <c r="FA60" s="197"/>
      <c r="FB60" s="479" t="s">
        <v>2279</v>
      </c>
      <c r="FC60" s="457"/>
      <c r="FD60" s="457"/>
      <c r="FE60" s="457"/>
      <c r="FF60" s="457"/>
      <c r="FG60" s="457"/>
      <c r="FH60" s="457"/>
      <c r="FI60" s="480"/>
      <c r="FJ60" s="199"/>
      <c r="FK60" s="457" t="s">
        <v>68</v>
      </c>
      <c r="FL60" s="457"/>
      <c r="FM60" s="457"/>
      <c r="FN60" s="457"/>
      <c r="FO60" s="457"/>
      <c r="FP60" s="458"/>
      <c r="FQ60" s="217"/>
      <c r="FR60" s="457" t="s">
        <v>69</v>
      </c>
      <c r="FS60" s="457"/>
      <c r="FT60" s="457"/>
      <c r="FU60" s="457"/>
      <c r="FV60" s="457"/>
      <c r="FW60" s="200"/>
      <c r="FX60" s="217"/>
      <c r="FY60" s="457" t="s">
        <v>70</v>
      </c>
      <c r="FZ60" s="457"/>
      <c r="GA60" s="457"/>
      <c r="GB60" s="457"/>
      <c r="GC60" s="457"/>
      <c r="GD60" s="200"/>
      <c r="GE60" s="219"/>
      <c r="GF60" s="500" t="s">
        <v>71</v>
      </c>
      <c r="GG60" s="500"/>
      <c r="GH60" s="500"/>
      <c r="GI60" s="500"/>
      <c r="GJ60" s="500"/>
      <c r="GK60" s="352"/>
      <c r="GL60" s="237"/>
      <c r="GM60" s="357"/>
      <c r="GN60" s="6" t="b">
        <v>0</v>
      </c>
      <c r="GO60" s="6" t="b">
        <v>0</v>
      </c>
      <c r="GP60" s="6" t="b">
        <v>0</v>
      </c>
      <c r="GQ60" s="6" t="b">
        <v>0</v>
      </c>
    </row>
    <row r="61" spans="1:200" ht="20.100000000000001" customHeight="1">
      <c r="A61" s="197"/>
      <c r="B61" s="479" t="s">
        <v>2280</v>
      </c>
      <c r="C61" s="457"/>
      <c r="D61" s="457"/>
      <c r="E61" s="457"/>
      <c r="F61" s="457"/>
      <c r="G61" s="457"/>
      <c r="H61" s="457"/>
      <c r="I61" s="480"/>
      <c r="J61" s="517"/>
      <c r="K61" s="518"/>
      <c r="L61" s="518"/>
      <c r="M61" s="518"/>
      <c r="N61" s="518"/>
      <c r="O61" s="200" t="s">
        <v>72</v>
      </c>
      <c r="P61" s="200"/>
      <c r="Q61" s="588"/>
      <c r="R61" s="518"/>
      <c r="S61" s="518"/>
      <c r="T61" s="518"/>
      <c r="U61" s="518"/>
      <c r="V61" s="200" t="s">
        <v>72</v>
      </c>
      <c r="W61" s="200"/>
      <c r="X61" s="588"/>
      <c r="Y61" s="518"/>
      <c r="Z61" s="518"/>
      <c r="AA61" s="518"/>
      <c r="AB61" s="518"/>
      <c r="AC61" s="200" t="s">
        <v>72</v>
      </c>
      <c r="AD61" s="200"/>
      <c r="AE61" s="559"/>
      <c r="AF61" s="456"/>
      <c r="AG61" s="456"/>
      <c r="AH61" s="456"/>
      <c r="AI61" s="456"/>
      <c r="AJ61" s="204" t="s">
        <v>72</v>
      </c>
      <c r="AK61" s="204"/>
      <c r="AL61" s="238"/>
      <c r="AM61" s="4"/>
      <c r="AS61" s="263"/>
      <c r="BA61" s="197"/>
      <c r="BB61" s="479" t="s">
        <v>2280</v>
      </c>
      <c r="BC61" s="457"/>
      <c r="BD61" s="457"/>
      <c r="BE61" s="457"/>
      <c r="BF61" s="457"/>
      <c r="BG61" s="457"/>
      <c r="BH61" s="457"/>
      <c r="BI61" s="480"/>
      <c r="BJ61" s="517"/>
      <c r="BK61" s="518"/>
      <c r="BL61" s="518"/>
      <c r="BM61" s="518"/>
      <c r="BN61" s="518"/>
      <c r="BO61" s="200" t="s">
        <v>72</v>
      </c>
      <c r="BP61" s="200"/>
      <c r="BQ61" s="588"/>
      <c r="BR61" s="518"/>
      <c r="BS61" s="518"/>
      <c r="BT61" s="518"/>
      <c r="BU61" s="518"/>
      <c r="BV61" s="200" t="s">
        <v>72</v>
      </c>
      <c r="BW61" s="200"/>
      <c r="BX61" s="588"/>
      <c r="BY61" s="518"/>
      <c r="BZ61" s="518"/>
      <c r="CA61" s="518"/>
      <c r="CB61" s="518"/>
      <c r="CC61" s="200" t="s">
        <v>72</v>
      </c>
      <c r="CD61" s="200"/>
      <c r="CE61" s="559"/>
      <c r="CF61" s="456"/>
      <c r="CG61" s="456"/>
      <c r="CH61" s="456"/>
      <c r="CI61" s="456"/>
      <c r="CJ61" s="204" t="s">
        <v>72</v>
      </c>
      <c r="CK61" s="204"/>
      <c r="CL61" s="238"/>
      <c r="CM61" s="4"/>
      <c r="CS61" s="263"/>
      <c r="DA61" s="197"/>
      <c r="DB61" s="479" t="s">
        <v>2280</v>
      </c>
      <c r="DC61" s="457"/>
      <c r="DD61" s="457"/>
      <c r="DE61" s="457"/>
      <c r="DF61" s="457"/>
      <c r="DG61" s="457"/>
      <c r="DH61" s="457"/>
      <c r="DI61" s="480"/>
      <c r="DJ61" s="517"/>
      <c r="DK61" s="518"/>
      <c r="DL61" s="518"/>
      <c r="DM61" s="518"/>
      <c r="DN61" s="518"/>
      <c r="DO61" s="200" t="s">
        <v>72</v>
      </c>
      <c r="DP61" s="200"/>
      <c r="DQ61" s="588"/>
      <c r="DR61" s="518"/>
      <c r="DS61" s="518"/>
      <c r="DT61" s="518"/>
      <c r="DU61" s="518"/>
      <c r="DV61" s="200" t="s">
        <v>72</v>
      </c>
      <c r="DW61" s="200"/>
      <c r="DX61" s="588"/>
      <c r="DY61" s="518"/>
      <c r="DZ61" s="518"/>
      <c r="EA61" s="518"/>
      <c r="EB61" s="518"/>
      <c r="EC61" s="200" t="s">
        <v>72</v>
      </c>
      <c r="ED61" s="200"/>
      <c r="EE61" s="559"/>
      <c r="EF61" s="456"/>
      <c r="EG61" s="456"/>
      <c r="EH61" s="456"/>
      <c r="EI61" s="456"/>
      <c r="EJ61" s="204" t="s">
        <v>72</v>
      </c>
      <c r="EK61" s="204"/>
      <c r="EL61" s="238"/>
      <c r="EM61" s="4"/>
      <c r="ES61" s="263"/>
      <c r="FA61" s="197"/>
      <c r="FB61" s="479" t="s">
        <v>2280</v>
      </c>
      <c r="FC61" s="457"/>
      <c r="FD61" s="457"/>
      <c r="FE61" s="457"/>
      <c r="FF61" s="457"/>
      <c r="FG61" s="457"/>
      <c r="FH61" s="457"/>
      <c r="FI61" s="480"/>
      <c r="FJ61" s="517"/>
      <c r="FK61" s="518"/>
      <c r="FL61" s="518"/>
      <c r="FM61" s="518"/>
      <c r="FN61" s="518"/>
      <c r="FO61" s="200" t="s">
        <v>72</v>
      </c>
      <c r="FP61" s="200"/>
      <c r="FQ61" s="588"/>
      <c r="FR61" s="518"/>
      <c r="FS61" s="518"/>
      <c r="FT61" s="518"/>
      <c r="FU61" s="518"/>
      <c r="FV61" s="200" t="s">
        <v>72</v>
      </c>
      <c r="FW61" s="200"/>
      <c r="FX61" s="588"/>
      <c r="FY61" s="518"/>
      <c r="FZ61" s="518"/>
      <c r="GA61" s="518"/>
      <c r="GB61" s="518"/>
      <c r="GC61" s="200" t="s">
        <v>72</v>
      </c>
      <c r="GD61" s="200"/>
      <c r="GE61" s="559"/>
      <c r="GF61" s="456"/>
      <c r="GG61" s="456"/>
      <c r="GH61" s="456"/>
      <c r="GI61" s="456"/>
      <c r="GJ61" s="204" t="s">
        <v>72</v>
      </c>
      <c r="GK61" s="204"/>
      <c r="GL61" s="238"/>
      <c r="GM61" s="4"/>
    </row>
    <row r="62" spans="1:200" ht="27" customHeight="1">
      <c r="A62" s="197"/>
      <c r="B62" s="449" t="s">
        <v>2281</v>
      </c>
      <c r="C62" s="450"/>
      <c r="D62" s="450"/>
      <c r="E62" s="450"/>
      <c r="F62" s="450"/>
      <c r="G62" s="450"/>
      <c r="H62" s="450"/>
      <c r="I62" s="451"/>
      <c r="J62" s="455"/>
      <c r="K62" s="456"/>
      <c r="L62" s="456"/>
      <c r="M62" s="456"/>
      <c r="N62" s="456"/>
      <c r="O62" s="200" t="s">
        <v>47</v>
      </c>
      <c r="P62" s="200"/>
      <c r="Q62" s="559"/>
      <c r="R62" s="456"/>
      <c r="S62" s="456"/>
      <c r="T62" s="456"/>
      <c r="U62" s="456"/>
      <c r="V62" s="200" t="s">
        <v>47</v>
      </c>
      <c r="W62" s="200"/>
      <c r="X62" s="559"/>
      <c r="Y62" s="456"/>
      <c r="Z62" s="456"/>
      <c r="AA62" s="456"/>
      <c r="AB62" s="456"/>
      <c r="AC62" s="200" t="s">
        <v>47</v>
      </c>
      <c r="AD62" s="200"/>
      <c r="AE62" s="559"/>
      <c r="AF62" s="456"/>
      <c r="AG62" s="456"/>
      <c r="AH62" s="456"/>
      <c r="AI62" s="456"/>
      <c r="AJ62" s="200" t="s">
        <v>47</v>
      </c>
      <c r="AK62" s="200"/>
      <c r="AL62" s="237"/>
      <c r="AM62" s="4"/>
      <c r="AS62" s="263"/>
      <c r="BA62" s="197"/>
      <c r="BB62" s="449" t="s">
        <v>2281</v>
      </c>
      <c r="BC62" s="450"/>
      <c r="BD62" s="450"/>
      <c r="BE62" s="450"/>
      <c r="BF62" s="450"/>
      <c r="BG62" s="450"/>
      <c r="BH62" s="450"/>
      <c r="BI62" s="451"/>
      <c r="BJ62" s="455"/>
      <c r="BK62" s="456"/>
      <c r="BL62" s="456"/>
      <c r="BM62" s="456"/>
      <c r="BN62" s="456"/>
      <c r="BO62" s="200" t="s">
        <v>47</v>
      </c>
      <c r="BP62" s="200"/>
      <c r="BQ62" s="559"/>
      <c r="BR62" s="456"/>
      <c r="BS62" s="456"/>
      <c r="BT62" s="456"/>
      <c r="BU62" s="456"/>
      <c r="BV62" s="200" t="s">
        <v>47</v>
      </c>
      <c r="BW62" s="200"/>
      <c r="BX62" s="559"/>
      <c r="BY62" s="456"/>
      <c r="BZ62" s="456"/>
      <c r="CA62" s="456"/>
      <c r="CB62" s="456"/>
      <c r="CC62" s="200" t="s">
        <v>47</v>
      </c>
      <c r="CD62" s="200"/>
      <c r="CE62" s="559"/>
      <c r="CF62" s="456"/>
      <c r="CG62" s="456"/>
      <c r="CH62" s="456"/>
      <c r="CI62" s="456"/>
      <c r="CJ62" s="200" t="s">
        <v>47</v>
      </c>
      <c r="CK62" s="200"/>
      <c r="CL62" s="237"/>
      <c r="CM62" s="4"/>
      <c r="CS62" s="263"/>
      <c r="DA62" s="197"/>
      <c r="DB62" s="449" t="s">
        <v>2281</v>
      </c>
      <c r="DC62" s="450"/>
      <c r="DD62" s="450"/>
      <c r="DE62" s="450"/>
      <c r="DF62" s="450"/>
      <c r="DG62" s="450"/>
      <c r="DH62" s="450"/>
      <c r="DI62" s="451"/>
      <c r="DJ62" s="455"/>
      <c r="DK62" s="456"/>
      <c r="DL62" s="456"/>
      <c r="DM62" s="456"/>
      <c r="DN62" s="456"/>
      <c r="DO62" s="200" t="s">
        <v>47</v>
      </c>
      <c r="DP62" s="200"/>
      <c r="DQ62" s="559"/>
      <c r="DR62" s="456"/>
      <c r="DS62" s="456"/>
      <c r="DT62" s="456"/>
      <c r="DU62" s="456"/>
      <c r="DV62" s="200" t="s">
        <v>47</v>
      </c>
      <c r="DW62" s="200"/>
      <c r="DX62" s="559"/>
      <c r="DY62" s="456"/>
      <c r="DZ62" s="456"/>
      <c r="EA62" s="456"/>
      <c r="EB62" s="456"/>
      <c r="EC62" s="200" t="s">
        <v>47</v>
      </c>
      <c r="ED62" s="200"/>
      <c r="EE62" s="559"/>
      <c r="EF62" s="456"/>
      <c r="EG62" s="456"/>
      <c r="EH62" s="456"/>
      <c r="EI62" s="456"/>
      <c r="EJ62" s="200" t="s">
        <v>47</v>
      </c>
      <c r="EK62" s="200"/>
      <c r="EL62" s="237"/>
      <c r="EM62" s="4"/>
      <c r="ES62" s="263"/>
      <c r="FA62" s="197"/>
      <c r="FB62" s="449" t="s">
        <v>2281</v>
      </c>
      <c r="FC62" s="450"/>
      <c r="FD62" s="450"/>
      <c r="FE62" s="450"/>
      <c r="FF62" s="450"/>
      <c r="FG62" s="450"/>
      <c r="FH62" s="450"/>
      <c r="FI62" s="451"/>
      <c r="FJ62" s="455"/>
      <c r="FK62" s="456"/>
      <c r="FL62" s="456"/>
      <c r="FM62" s="456"/>
      <c r="FN62" s="456"/>
      <c r="FO62" s="200" t="s">
        <v>47</v>
      </c>
      <c r="FP62" s="200"/>
      <c r="FQ62" s="559"/>
      <c r="FR62" s="456"/>
      <c r="FS62" s="456"/>
      <c r="FT62" s="456"/>
      <c r="FU62" s="456"/>
      <c r="FV62" s="200" t="s">
        <v>47</v>
      </c>
      <c r="FW62" s="200"/>
      <c r="FX62" s="559"/>
      <c r="FY62" s="456"/>
      <c r="FZ62" s="456"/>
      <c r="GA62" s="456"/>
      <c r="GB62" s="456"/>
      <c r="GC62" s="200" t="s">
        <v>47</v>
      </c>
      <c r="GD62" s="200"/>
      <c r="GE62" s="559"/>
      <c r="GF62" s="456"/>
      <c r="GG62" s="456"/>
      <c r="GH62" s="456"/>
      <c r="GI62" s="456"/>
      <c r="GJ62" s="200" t="s">
        <v>47</v>
      </c>
      <c r="GK62" s="200"/>
      <c r="GL62" s="237"/>
      <c r="GM62" s="4"/>
    </row>
    <row r="63" spans="1:200" ht="3.95" customHeight="1">
      <c r="A63" s="197"/>
      <c r="B63" s="235"/>
      <c r="C63" s="235"/>
      <c r="D63" s="235"/>
      <c r="E63" s="235"/>
      <c r="F63" s="235"/>
      <c r="G63" s="235"/>
      <c r="H63" s="235"/>
      <c r="I63" s="235"/>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181"/>
      <c r="AK63" s="181"/>
      <c r="AL63" s="198"/>
      <c r="AM63" s="4"/>
      <c r="AS63" s="263"/>
      <c r="BA63" s="197"/>
      <c r="BB63" s="329"/>
      <c r="BC63" s="329"/>
      <c r="BD63" s="329"/>
      <c r="BE63" s="329"/>
      <c r="BF63" s="329"/>
      <c r="BG63" s="329"/>
      <c r="BH63" s="329"/>
      <c r="BI63" s="329"/>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181"/>
      <c r="CK63" s="181"/>
      <c r="CL63" s="198"/>
      <c r="CM63" s="4"/>
      <c r="CS63" s="263"/>
      <c r="DA63" s="197"/>
      <c r="DB63" s="329"/>
      <c r="DC63" s="329"/>
      <c r="DD63" s="329"/>
      <c r="DE63" s="329"/>
      <c r="DF63" s="329"/>
      <c r="DG63" s="329"/>
      <c r="DH63" s="329"/>
      <c r="DI63" s="329"/>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181"/>
      <c r="EK63" s="181"/>
      <c r="EL63" s="198"/>
      <c r="EM63" s="4"/>
      <c r="ES63" s="263"/>
      <c r="FA63" s="197"/>
      <c r="FB63" s="347"/>
      <c r="FC63" s="347"/>
      <c r="FD63" s="347"/>
      <c r="FE63" s="347"/>
      <c r="FF63" s="347"/>
      <c r="FG63" s="347"/>
      <c r="FH63" s="347"/>
      <c r="FI63" s="347"/>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181"/>
      <c r="GK63" s="181"/>
      <c r="GL63" s="198"/>
      <c r="GM63" s="4"/>
    </row>
    <row r="64" spans="1:200" ht="3.95" customHeight="1">
      <c r="A64" s="197"/>
      <c r="B64" s="235"/>
      <c r="C64" s="235"/>
      <c r="D64" s="235"/>
      <c r="E64" s="235"/>
      <c r="F64" s="235"/>
      <c r="G64" s="235"/>
      <c r="H64" s="235"/>
      <c r="I64" s="235"/>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181"/>
      <c r="AK64" s="181"/>
      <c r="AL64" s="198"/>
      <c r="AM64" s="4"/>
      <c r="AS64" s="263"/>
      <c r="BA64" s="197"/>
      <c r="BB64" s="329"/>
      <c r="BC64" s="329"/>
      <c r="BD64" s="329"/>
      <c r="BE64" s="329"/>
      <c r="BF64" s="329"/>
      <c r="BG64" s="329"/>
      <c r="BH64" s="329"/>
      <c r="BI64" s="329"/>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181"/>
      <c r="CK64" s="181"/>
      <c r="CL64" s="198"/>
      <c r="CM64" s="4"/>
      <c r="CS64" s="263"/>
      <c r="DA64" s="197"/>
      <c r="DB64" s="329"/>
      <c r="DC64" s="329"/>
      <c r="DD64" s="329"/>
      <c r="DE64" s="329"/>
      <c r="DF64" s="329"/>
      <c r="DG64" s="329"/>
      <c r="DH64" s="329"/>
      <c r="DI64" s="329"/>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181"/>
      <c r="EK64" s="181"/>
      <c r="EL64" s="198"/>
      <c r="EM64" s="4"/>
      <c r="ES64" s="263"/>
      <c r="FA64" s="197"/>
      <c r="FB64" s="347"/>
      <c r="FC64" s="347"/>
      <c r="FD64" s="347"/>
      <c r="FE64" s="347"/>
      <c r="FF64" s="347"/>
      <c r="FG64" s="347"/>
      <c r="FH64" s="347"/>
      <c r="FI64" s="347"/>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181"/>
      <c r="GK64" s="181"/>
      <c r="GL64" s="198"/>
      <c r="GM64" s="4"/>
    </row>
    <row r="65" spans="1:200" ht="18" customHeight="1">
      <c r="A65" s="197"/>
      <c r="B65" s="479" t="s">
        <v>2269</v>
      </c>
      <c r="C65" s="457"/>
      <c r="D65" s="457"/>
      <c r="E65" s="457"/>
      <c r="F65" s="457"/>
      <c r="G65" s="457"/>
      <c r="H65" s="457"/>
      <c r="I65" s="457"/>
      <c r="J65" s="517"/>
      <c r="K65" s="518"/>
      <c r="L65" s="518"/>
      <c r="M65" s="518"/>
      <c r="N65" s="518"/>
      <c r="O65" s="518"/>
      <c r="P65" s="519"/>
      <c r="Q65" s="177"/>
      <c r="R65" s="177"/>
      <c r="S65" s="177"/>
      <c r="T65" s="177"/>
      <c r="U65" s="177"/>
      <c r="V65" s="177"/>
      <c r="W65" s="177"/>
      <c r="X65" s="177"/>
      <c r="Y65" s="177"/>
      <c r="Z65" s="177"/>
      <c r="AA65" s="177"/>
      <c r="AB65" s="177"/>
      <c r="AC65" s="177"/>
      <c r="AD65" s="177"/>
      <c r="AE65" s="177"/>
      <c r="AF65" s="177"/>
      <c r="AG65" s="177"/>
      <c r="AH65" s="177"/>
      <c r="AI65" s="177"/>
      <c r="AJ65" s="181"/>
      <c r="AK65" s="181"/>
      <c r="AL65" s="198"/>
      <c r="AM65" s="4"/>
      <c r="AS65" s="263"/>
      <c r="BA65" s="197"/>
      <c r="BB65" s="479" t="s">
        <v>2269</v>
      </c>
      <c r="BC65" s="457"/>
      <c r="BD65" s="457"/>
      <c r="BE65" s="457"/>
      <c r="BF65" s="457"/>
      <c r="BG65" s="457"/>
      <c r="BH65" s="457"/>
      <c r="BI65" s="457"/>
      <c r="BJ65" s="517"/>
      <c r="BK65" s="518"/>
      <c r="BL65" s="518"/>
      <c r="BM65" s="518"/>
      <c r="BN65" s="518"/>
      <c r="BO65" s="518"/>
      <c r="BP65" s="519"/>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8"/>
      <c r="CM65" s="4"/>
      <c r="CS65" s="263"/>
      <c r="DA65" s="197"/>
      <c r="DB65" s="479" t="s">
        <v>2269</v>
      </c>
      <c r="DC65" s="457"/>
      <c r="DD65" s="457"/>
      <c r="DE65" s="457"/>
      <c r="DF65" s="457"/>
      <c r="DG65" s="457"/>
      <c r="DH65" s="457"/>
      <c r="DI65" s="457"/>
      <c r="DJ65" s="517"/>
      <c r="DK65" s="518"/>
      <c r="DL65" s="518"/>
      <c r="DM65" s="518"/>
      <c r="DN65" s="518"/>
      <c r="DO65" s="518"/>
      <c r="DP65" s="519"/>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8"/>
      <c r="EM65" s="4"/>
      <c r="ES65" s="263"/>
      <c r="FA65" s="197"/>
      <c r="FB65" s="479" t="s">
        <v>2269</v>
      </c>
      <c r="FC65" s="457"/>
      <c r="FD65" s="457"/>
      <c r="FE65" s="457"/>
      <c r="FF65" s="457"/>
      <c r="FG65" s="457"/>
      <c r="FH65" s="457"/>
      <c r="FI65" s="457"/>
      <c r="FJ65" s="517"/>
      <c r="FK65" s="518"/>
      <c r="FL65" s="518"/>
      <c r="FM65" s="518"/>
      <c r="FN65" s="518"/>
      <c r="FO65" s="518"/>
      <c r="FP65" s="519"/>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8"/>
      <c r="GM65" s="4"/>
    </row>
    <row r="66" spans="1:200" ht="30.95" customHeight="1">
      <c r="A66" s="197"/>
      <c r="B66" s="443" t="s">
        <v>2274</v>
      </c>
      <c r="C66" s="444"/>
      <c r="D66" s="444"/>
      <c r="E66" s="444"/>
      <c r="F66" s="444"/>
      <c r="G66" s="444"/>
      <c r="H66" s="444"/>
      <c r="I66" s="445"/>
      <c r="J66" s="193"/>
      <c r="K66" s="275" t="s">
        <v>52</v>
      </c>
      <c r="L66" s="275"/>
      <c r="M66" s="275"/>
      <c r="N66" s="275"/>
      <c r="O66" s="178"/>
      <c r="P66" s="284"/>
      <c r="Q66" s="310" t="s">
        <v>53</v>
      </c>
      <c r="R66" s="274"/>
      <c r="S66" s="274"/>
      <c r="T66" s="178"/>
      <c r="U66" s="274"/>
      <c r="V66" s="274"/>
      <c r="W66" s="178"/>
      <c r="X66" s="274"/>
      <c r="Y66" s="274"/>
      <c r="Z66" s="194"/>
      <c r="AA66" s="197"/>
      <c r="AB66" s="181"/>
      <c r="AC66" s="181"/>
      <c r="AD66" s="181"/>
      <c r="AE66" s="181"/>
      <c r="AF66" s="181"/>
      <c r="AG66" s="181"/>
      <c r="AH66" s="181"/>
      <c r="AI66" s="181"/>
      <c r="AJ66" s="181"/>
      <c r="AK66" s="181"/>
      <c r="AL66" s="198"/>
      <c r="AM66" s="4" t="str">
        <f>IF(AND($AN$13=TRUE,COUNTIF(AN66:AP66,TRUE)=0),"未入力",IF(COUNTIF(AN66:AP66,TRUE)=2,"複数選択",""))</f>
        <v/>
      </c>
      <c r="AN66" s="8" t="b">
        <v>0</v>
      </c>
      <c r="AO66" s="8" t="b">
        <v>0</v>
      </c>
      <c r="AS66" s="263"/>
      <c r="BA66" s="197"/>
      <c r="BB66" s="443" t="s">
        <v>2274</v>
      </c>
      <c r="BC66" s="444"/>
      <c r="BD66" s="444"/>
      <c r="BE66" s="444"/>
      <c r="BF66" s="444"/>
      <c r="BG66" s="444"/>
      <c r="BH66" s="444"/>
      <c r="BI66" s="445"/>
      <c r="BJ66" s="193"/>
      <c r="BK66" s="334" t="s">
        <v>52</v>
      </c>
      <c r="BL66" s="334"/>
      <c r="BM66" s="334"/>
      <c r="BN66" s="334"/>
      <c r="BO66" s="178"/>
      <c r="BP66" s="342"/>
      <c r="BQ66" s="310" t="s">
        <v>53</v>
      </c>
      <c r="BR66" s="338"/>
      <c r="BS66" s="338"/>
      <c r="BT66" s="178"/>
      <c r="BU66" s="338"/>
      <c r="BV66" s="338"/>
      <c r="BW66" s="178"/>
      <c r="BX66" s="338"/>
      <c r="BY66" s="338"/>
      <c r="BZ66" s="194"/>
      <c r="CA66" s="197"/>
      <c r="CB66" s="181"/>
      <c r="CC66" s="181"/>
      <c r="CD66" s="181"/>
      <c r="CE66" s="181"/>
      <c r="CF66" s="181"/>
      <c r="CG66" s="181"/>
      <c r="CH66" s="181"/>
      <c r="CI66" s="181"/>
      <c r="CJ66" s="181"/>
      <c r="CK66" s="181"/>
      <c r="CL66" s="198"/>
      <c r="CM66" s="4" t="str">
        <f>IF(AND($AN$13=TRUE,COUNTIF(CN66:CP66,TRUE)=0),"未入力",IF(COUNTIF(CN66:CP66,TRUE)=2,"複数選択",""))</f>
        <v/>
      </c>
      <c r="CN66" s="8" t="b">
        <v>0</v>
      </c>
      <c r="CO66" s="8" t="b">
        <v>0</v>
      </c>
      <c r="CS66" s="263"/>
      <c r="DA66" s="197"/>
      <c r="DB66" s="443" t="s">
        <v>2274</v>
      </c>
      <c r="DC66" s="444"/>
      <c r="DD66" s="444"/>
      <c r="DE66" s="444"/>
      <c r="DF66" s="444"/>
      <c r="DG66" s="444"/>
      <c r="DH66" s="444"/>
      <c r="DI66" s="445"/>
      <c r="DJ66" s="193"/>
      <c r="DK66" s="334" t="s">
        <v>52</v>
      </c>
      <c r="DL66" s="334"/>
      <c r="DM66" s="334"/>
      <c r="DN66" s="334"/>
      <c r="DO66" s="178"/>
      <c r="DP66" s="342"/>
      <c r="DQ66" s="310" t="s">
        <v>53</v>
      </c>
      <c r="DR66" s="338"/>
      <c r="DS66" s="338"/>
      <c r="DT66" s="178"/>
      <c r="DU66" s="338"/>
      <c r="DV66" s="338"/>
      <c r="DW66" s="178"/>
      <c r="DX66" s="338"/>
      <c r="DY66" s="338"/>
      <c r="DZ66" s="194"/>
      <c r="EA66" s="197"/>
      <c r="EB66" s="181"/>
      <c r="EC66" s="181"/>
      <c r="ED66" s="181"/>
      <c r="EE66" s="181"/>
      <c r="EF66" s="181"/>
      <c r="EG66" s="181"/>
      <c r="EH66" s="181"/>
      <c r="EI66" s="181"/>
      <c r="EJ66" s="181"/>
      <c r="EK66" s="181"/>
      <c r="EL66" s="198"/>
      <c r="EM66" s="4" t="str">
        <f>IF(AND($AN$13=TRUE,COUNTIF(EN66:EP66,TRUE)=0),"未入力",IF(COUNTIF(EN66:EP66,TRUE)=2,"複数選択",""))</f>
        <v/>
      </c>
      <c r="EN66" s="266" t="b">
        <v>0</v>
      </c>
      <c r="EO66" s="266" t="b">
        <v>0</v>
      </c>
      <c r="EP66" s="266"/>
      <c r="EQ66" s="266"/>
      <c r="ES66" s="263"/>
      <c r="FA66" s="197"/>
      <c r="FB66" s="443" t="s">
        <v>2274</v>
      </c>
      <c r="FC66" s="444"/>
      <c r="FD66" s="444"/>
      <c r="FE66" s="444"/>
      <c r="FF66" s="444"/>
      <c r="FG66" s="444"/>
      <c r="FH66" s="444"/>
      <c r="FI66" s="445"/>
      <c r="FJ66" s="193"/>
      <c r="FK66" s="352" t="s">
        <v>52</v>
      </c>
      <c r="FL66" s="352"/>
      <c r="FM66" s="352"/>
      <c r="FN66" s="352"/>
      <c r="FO66" s="178"/>
      <c r="FP66" s="360"/>
      <c r="FQ66" s="310" t="s">
        <v>53</v>
      </c>
      <c r="FR66" s="356"/>
      <c r="FS66" s="356"/>
      <c r="FT66" s="178"/>
      <c r="FU66" s="356"/>
      <c r="FV66" s="356"/>
      <c r="FW66" s="178"/>
      <c r="FX66" s="356"/>
      <c r="FY66" s="356"/>
      <c r="FZ66" s="194"/>
      <c r="GA66" s="197"/>
      <c r="GB66" s="181"/>
      <c r="GC66" s="181"/>
      <c r="GD66" s="181"/>
      <c r="GE66" s="181"/>
      <c r="GF66" s="181"/>
      <c r="GG66" s="181"/>
      <c r="GH66" s="181"/>
      <c r="GI66" s="181"/>
      <c r="GJ66" s="181"/>
      <c r="GK66" s="181"/>
      <c r="GL66" s="198"/>
      <c r="GM66" s="4" t="str">
        <f>IF(AND($AN$13=TRUE,COUNTIF(GN66:GP66,TRUE)=0),"未入力",IF(COUNTIF(GN66:GP66,TRUE)=2,"複数選択",""))</f>
        <v/>
      </c>
      <c r="GN66" s="266" t="b">
        <v>0</v>
      </c>
      <c r="GO66" s="266" t="b">
        <v>0</v>
      </c>
      <c r="GP66" s="266"/>
      <c r="GQ66" s="266"/>
    </row>
    <row r="67" spans="1:200" ht="17.100000000000001" customHeight="1">
      <c r="A67" s="197"/>
      <c r="B67" s="506" t="s">
        <v>2275</v>
      </c>
      <c r="C67" s="507"/>
      <c r="D67" s="507"/>
      <c r="E67" s="507"/>
      <c r="F67" s="507"/>
      <c r="G67" s="507"/>
      <c r="H67" s="507"/>
      <c r="I67" s="508"/>
      <c r="J67" s="193"/>
      <c r="K67" s="204" t="s">
        <v>54</v>
      </c>
      <c r="L67" s="204"/>
      <c r="M67" s="204"/>
      <c r="N67" s="204"/>
      <c r="O67" s="204"/>
      <c r="P67" s="204"/>
      <c r="Q67" s="178"/>
      <c r="R67" s="178"/>
      <c r="S67" s="500" t="s">
        <v>55</v>
      </c>
      <c r="T67" s="500"/>
      <c r="U67" s="500"/>
      <c r="V67" s="500"/>
      <c r="W67" s="500"/>
      <c r="X67" s="178"/>
      <c r="Y67" s="178"/>
      <c r="Z67" s="500" t="s">
        <v>56</v>
      </c>
      <c r="AA67" s="500"/>
      <c r="AB67" s="500"/>
      <c r="AC67" s="500"/>
      <c r="AD67" s="500"/>
      <c r="AE67" s="500"/>
      <c r="AF67" s="500"/>
      <c r="AG67" s="500"/>
      <c r="AH67" s="500"/>
      <c r="AI67" s="512"/>
      <c r="AJ67" s="181"/>
      <c r="AK67" s="181"/>
      <c r="AL67" s="198"/>
      <c r="AM67" s="4" t="str">
        <f>IF(AND($AN$13=TRUE,COUNTIF(AN67:AP67,TRUE)=0),"未入力",IF(COUNTIF(AN67:AP67,TRUE)=2,"複数選択",""))</f>
        <v/>
      </c>
      <c r="AN67" s="8" t="b">
        <v>0</v>
      </c>
      <c r="AO67" s="8" t="b">
        <v>0</v>
      </c>
      <c r="AP67" s="6" t="b">
        <v>0</v>
      </c>
      <c r="AS67" s="263"/>
      <c r="BA67" s="197"/>
      <c r="BB67" s="506" t="s">
        <v>2275</v>
      </c>
      <c r="BC67" s="507"/>
      <c r="BD67" s="507"/>
      <c r="BE67" s="507"/>
      <c r="BF67" s="507"/>
      <c r="BG67" s="507"/>
      <c r="BH67" s="507"/>
      <c r="BI67" s="508"/>
      <c r="BJ67" s="193"/>
      <c r="BK67" s="204" t="s">
        <v>54</v>
      </c>
      <c r="BL67" s="204"/>
      <c r="BM67" s="204"/>
      <c r="BN67" s="204"/>
      <c r="BO67" s="204"/>
      <c r="BP67" s="204"/>
      <c r="BQ67" s="178"/>
      <c r="BR67" s="178"/>
      <c r="BS67" s="500" t="s">
        <v>55</v>
      </c>
      <c r="BT67" s="500"/>
      <c r="BU67" s="500"/>
      <c r="BV67" s="500"/>
      <c r="BW67" s="500"/>
      <c r="BX67" s="178"/>
      <c r="BY67" s="178"/>
      <c r="BZ67" s="500" t="s">
        <v>56</v>
      </c>
      <c r="CA67" s="500"/>
      <c r="CB67" s="500"/>
      <c r="CC67" s="500"/>
      <c r="CD67" s="500"/>
      <c r="CE67" s="500"/>
      <c r="CF67" s="500"/>
      <c r="CG67" s="500"/>
      <c r="CH67" s="500"/>
      <c r="CI67" s="512"/>
      <c r="CJ67" s="181"/>
      <c r="CK67" s="181"/>
      <c r="CL67" s="198"/>
      <c r="CM67" s="4" t="str">
        <f>IF(AND($AN$13=TRUE,COUNTIF(CN67:CP67,TRUE)=0),"未入力",IF(COUNTIF(CN67:CP67,TRUE)=2,"複数選択",""))</f>
        <v/>
      </c>
      <c r="CN67" s="8" t="b">
        <v>0</v>
      </c>
      <c r="CO67" s="8" t="b">
        <v>0</v>
      </c>
      <c r="CP67" s="6" t="b">
        <v>0</v>
      </c>
      <c r="CS67" s="263"/>
      <c r="DA67" s="197"/>
      <c r="DB67" s="506" t="s">
        <v>2275</v>
      </c>
      <c r="DC67" s="507"/>
      <c r="DD67" s="507"/>
      <c r="DE67" s="507"/>
      <c r="DF67" s="507"/>
      <c r="DG67" s="507"/>
      <c r="DH67" s="507"/>
      <c r="DI67" s="508"/>
      <c r="DJ67" s="193"/>
      <c r="DK67" s="204" t="s">
        <v>54</v>
      </c>
      <c r="DL67" s="204"/>
      <c r="DM67" s="204"/>
      <c r="DN67" s="204"/>
      <c r="DO67" s="204"/>
      <c r="DP67" s="204"/>
      <c r="DQ67" s="178"/>
      <c r="DR67" s="178"/>
      <c r="DS67" s="500" t="s">
        <v>55</v>
      </c>
      <c r="DT67" s="500"/>
      <c r="DU67" s="500"/>
      <c r="DV67" s="500"/>
      <c r="DW67" s="500"/>
      <c r="DX67" s="178"/>
      <c r="DY67" s="178"/>
      <c r="DZ67" s="500" t="s">
        <v>56</v>
      </c>
      <c r="EA67" s="500"/>
      <c r="EB67" s="500"/>
      <c r="EC67" s="500"/>
      <c r="ED67" s="500"/>
      <c r="EE67" s="500"/>
      <c r="EF67" s="500"/>
      <c r="EG67" s="500"/>
      <c r="EH67" s="500"/>
      <c r="EI67" s="512"/>
      <c r="EJ67" s="181"/>
      <c r="EK67" s="181"/>
      <c r="EL67" s="198"/>
      <c r="EM67" s="4" t="str">
        <f>IF(AND($AN$13=TRUE,COUNTIF(EN67:EP67,TRUE)=0),"未入力",IF(COUNTIF(EN67:EP67,TRUE)=2,"複数選択",""))</f>
        <v/>
      </c>
      <c r="EN67" s="266" t="b">
        <v>0</v>
      </c>
      <c r="EO67" s="266" t="b">
        <v>0</v>
      </c>
      <c r="EP67" s="6" t="b">
        <v>0</v>
      </c>
      <c r="ES67" s="263"/>
      <c r="FA67" s="197"/>
      <c r="FB67" s="506" t="s">
        <v>2275</v>
      </c>
      <c r="FC67" s="507"/>
      <c r="FD67" s="507"/>
      <c r="FE67" s="507"/>
      <c r="FF67" s="507"/>
      <c r="FG67" s="507"/>
      <c r="FH67" s="507"/>
      <c r="FI67" s="508"/>
      <c r="FJ67" s="193"/>
      <c r="FK67" s="204" t="s">
        <v>54</v>
      </c>
      <c r="FL67" s="204"/>
      <c r="FM67" s="204"/>
      <c r="FN67" s="204"/>
      <c r="FO67" s="204"/>
      <c r="FP67" s="204"/>
      <c r="FQ67" s="178"/>
      <c r="FR67" s="178"/>
      <c r="FS67" s="500" t="s">
        <v>55</v>
      </c>
      <c r="FT67" s="500"/>
      <c r="FU67" s="500"/>
      <c r="FV67" s="500"/>
      <c r="FW67" s="500"/>
      <c r="FX67" s="178"/>
      <c r="FY67" s="178"/>
      <c r="FZ67" s="500" t="s">
        <v>56</v>
      </c>
      <c r="GA67" s="500"/>
      <c r="GB67" s="500"/>
      <c r="GC67" s="500"/>
      <c r="GD67" s="500"/>
      <c r="GE67" s="500"/>
      <c r="GF67" s="500"/>
      <c r="GG67" s="500"/>
      <c r="GH67" s="500"/>
      <c r="GI67" s="512"/>
      <c r="GJ67" s="181"/>
      <c r="GK67" s="181"/>
      <c r="GL67" s="198"/>
      <c r="GM67" s="4" t="str">
        <f>IF(AND($AN$13=TRUE,COUNTIF(GN67:GP67,TRUE)=0),"未入力",IF(COUNTIF(GN67:GP67,TRUE)=2,"複数選択",""))</f>
        <v/>
      </c>
      <c r="GN67" s="266" t="b">
        <v>0</v>
      </c>
      <c r="GO67" s="266" t="b">
        <v>0</v>
      </c>
      <c r="GP67" s="6" t="b">
        <v>0</v>
      </c>
    </row>
    <row r="68" spans="1:200" ht="17.100000000000001" customHeight="1">
      <c r="A68" s="197"/>
      <c r="B68" s="509"/>
      <c r="C68" s="510"/>
      <c r="D68" s="510"/>
      <c r="E68" s="510"/>
      <c r="F68" s="510"/>
      <c r="G68" s="510"/>
      <c r="H68" s="510"/>
      <c r="I68" s="511"/>
      <c r="J68" s="195"/>
      <c r="K68" s="499" t="s">
        <v>57</v>
      </c>
      <c r="L68" s="499"/>
      <c r="M68" s="499"/>
      <c r="N68" s="499"/>
      <c r="O68" s="499"/>
      <c r="P68" s="499"/>
      <c r="Q68" s="499"/>
      <c r="R68" s="499"/>
      <c r="S68" s="179"/>
      <c r="T68" s="179"/>
      <c r="U68" s="499" t="s">
        <v>58</v>
      </c>
      <c r="V68" s="499"/>
      <c r="W68" s="499"/>
      <c r="X68" s="499"/>
      <c r="Y68" s="179"/>
      <c r="Z68" s="179"/>
      <c r="AA68" s="179"/>
      <c r="AB68" s="179"/>
      <c r="AC68" s="179"/>
      <c r="AD68" s="179"/>
      <c r="AE68" s="179"/>
      <c r="AF68" s="179"/>
      <c r="AG68" s="179"/>
      <c r="AH68" s="179"/>
      <c r="AI68" s="196"/>
      <c r="AJ68" s="181"/>
      <c r="AK68" s="181"/>
      <c r="AL68" s="198"/>
      <c r="AM68" s="4" t="str">
        <f>IF(AND($AN$13=TRUE,K68=""),"未入力","")</f>
        <v/>
      </c>
      <c r="AN68" s="6" t="b">
        <v>0</v>
      </c>
      <c r="AO68" s="6" t="b">
        <v>0</v>
      </c>
      <c r="AS68" s="263"/>
      <c r="BA68" s="197"/>
      <c r="BB68" s="509"/>
      <c r="BC68" s="510"/>
      <c r="BD68" s="510"/>
      <c r="BE68" s="510"/>
      <c r="BF68" s="510"/>
      <c r="BG68" s="510"/>
      <c r="BH68" s="510"/>
      <c r="BI68" s="511"/>
      <c r="BJ68" s="195"/>
      <c r="BK68" s="499" t="s">
        <v>57</v>
      </c>
      <c r="BL68" s="499"/>
      <c r="BM68" s="499"/>
      <c r="BN68" s="499"/>
      <c r="BO68" s="499"/>
      <c r="BP68" s="499"/>
      <c r="BQ68" s="499"/>
      <c r="BR68" s="499"/>
      <c r="BS68" s="179"/>
      <c r="BT68" s="179"/>
      <c r="BU68" s="499" t="s">
        <v>58</v>
      </c>
      <c r="BV68" s="499"/>
      <c r="BW68" s="499"/>
      <c r="BX68" s="499"/>
      <c r="BY68" s="179"/>
      <c r="BZ68" s="179"/>
      <c r="CA68" s="179"/>
      <c r="CB68" s="179"/>
      <c r="CC68" s="179"/>
      <c r="CD68" s="179"/>
      <c r="CE68" s="179"/>
      <c r="CF68" s="179"/>
      <c r="CG68" s="179"/>
      <c r="CH68" s="179"/>
      <c r="CI68" s="196"/>
      <c r="CJ68" s="181"/>
      <c r="CK68" s="181"/>
      <c r="CL68" s="198"/>
      <c r="CM68" s="4" t="str">
        <f>IF(AND($AN$13=TRUE,BK68=""),"未入力","")</f>
        <v/>
      </c>
      <c r="CN68" s="6" t="b">
        <v>0</v>
      </c>
      <c r="CO68" s="6" t="b">
        <v>0</v>
      </c>
      <c r="CS68" s="263"/>
      <c r="DA68" s="197"/>
      <c r="DB68" s="509"/>
      <c r="DC68" s="510"/>
      <c r="DD68" s="510"/>
      <c r="DE68" s="510"/>
      <c r="DF68" s="510"/>
      <c r="DG68" s="510"/>
      <c r="DH68" s="510"/>
      <c r="DI68" s="511"/>
      <c r="DJ68" s="195"/>
      <c r="DK68" s="499" t="s">
        <v>57</v>
      </c>
      <c r="DL68" s="499"/>
      <c r="DM68" s="499"/>
      <c r="DN68" s="499"/>
      <c r="DO68" s="499"/>
      <c r="DP68" s="499"/>
      <c r="DQ68" s="499"/>
      <c r="DR68" s="499"/>
      <c r="DS68" s="179"/>
      <c r="DT68" s="179"/>
      <c r="DU68" s="499" t="s">
        <v>58</v>
      </c>
      <c r="DV68" s="499"/>
      <c r="DW68" s="499"/>
      <c r="DX68" s="499"/>
      <c r="DY68" s="179"/>
      <c r="DZ68" s="179"/>
      <c r="EA68" s="179"/>
      <c r="EB68" s="179"/>
      <c r="EC68" s="179"/>
      <c r="ED68" s="179"/>
      <c r="EE68" s="179"/>
      <c r="EF68" s="179"/>
      <c r="EG68" s="179"/>
      <c r="EH68" s="179"/>
      <c r="EI68" s="196"/>
      <c r="EJ68" s="181"/>
      <c r="EK68" s="181"/>
      <c r="EL68" s="198"/>
      <c r="EM68" s="4" t="str">
        <f>IF(AND($AN$13=TRUE,DK68=""),"未入力","")</f>
        <v/>
      </c>
      <c r="EN68" s="266" t="b">
        <v>0</v>
      </c>
      <c r="EO68" s="266" t="b">
        <v>0</v>
      </c>
      <c r="ES68" s="263"/>
      <c r="FA68" s="197"/>
      <c r="FB68" s="509"/>
      <c r="FC68" s="510"/>
      <c r="FD68" s="510"/>
      <c r="FE68" s="510"/>
      <c r="FF68" s="510"/>
      <c r="FG68" s="510"/>
      <c r="FH68" s="510"/>
      <c r="FI68" s="511"/>
      <c r="FJ68" s="195"/>
      <c r="FK68" s="499" t="s">
        <v>57</v>
      </c>
      <c r="FL68" s="499"/>
      <c r="FM68" s="499"/>
      <c r="FN68" s="499"/>
      <c r="FO68" s="499"/>
      <c r="FP68" s="499"/>
      <c r="FQ68" s="499"/>
      <c r="FR68" s="499"/>
      <c r="FS68" s="179"/>
      <c r="FT68" s="179"/>
      <c r="FU68" s="499" t="s">
        <v>58</v>
      </c>
      <c r="FV68" s="499"/>
      <c r="FW68" s="499"/>
      <c r="FX68" s="499"/>
      <c r="FY68" s="179"/>
      <c r="FZ68" s="179"/>
      <c r="GA68" s="179"/>
      <c r="GB68" s="179"/>
      <c r="GC68" s="179"/>
      <c r="GD68" s="179"/>
      <c r="GE68" s="179"/>
      <c r="GF68" s="179"/>
      <c r="GG68" s="179"/>
      <c r="GH68" s="179"/>
      <c r="GI68" s="196"/>
      <c r="GJ68" s="181"/>
      <c r="GK68" s="181"/>
      <c r="GL68" s="198"/>
      <c r="GM68" s="4" t="str">
        <f>IF(AND($AN$13=TRUE,FK68=""),"未入力","")</f>
        <v/>
      </c>
      <c r="GN68" s="266" t="b">
        <v>0</v>
      </c>
      <c r="GO68" s="266" t="b">
        <v>0</v>
      </c>
    </row>
    <row r="69" spans="1:200" ht="17.100000000000001" customHeight="1">
      <c r="A69" s="197"/>
      <c r="B69" s="476" t="s">
        <v>2276</v>
      </c>
      <c r="C69" s="477"/>
      <c r="D69" s="477"/>
      <c r="E69" s="477"/>
      <c r="F69" s="477"/>
      <c r="G69" s="477"/>
      <c r="H69" s="477"/>
      <c r="I69" s="478"/>
      <c r="J69" s="199"/>
      <c r="K69" s="457" t="s">
        <v>59</v>
      </c>
      <c r="L69" s="457"/>
      <c r="M69" s="457"/>
      <c r="N69" s="457"/>
      <c r="O69" s="457"/>
      <c r="P69" s="312"/>
      <c r="Q69" s="200"/>
      <c r="R69" s="477" t="s">
        <v>60</v>
      </c>
      <c r="S69" s="477"/>
      <c r="T69" s="477"/>
      <c r="U69" s="477"/>
      <c r="V69" s="477"/>
      <c r="W69" s="477"/>
      <c r="X69" s="200"/>
      <c r="Y69" s="457" t="s">
        <v>61</v>
      </c>
      <c r="Z69" s="457"/>
      <c r="AA69" s="457"/>
      <c r="AB69" s="457"/>
      <c r="AC69" s="457"/>
      <c r="AD69" s="480"/>
      <c r="AE69" s="181"/>
      <c r="AF69" s="181"/>
      <c r="AG69" s="181"/>
      <c r="AH69" s="181"/>
      <c r="AI69" s="313"/>
      <c r="AJ69" s="181"/>
      <c r="AK69" s="181"/>
      <c r="AL69" s="198"/>
      <c r="AM69" s="4" t="str">
        <f>IF(AND($AN$13=TRUE,M69=""),"未入力","")</f>
        <v/>
      </c>
      <c r="AN69" s="6" t="b">
        <v>0</v>
      </c>
      <c r="AO69" s="6" t="b">
        <v>0</v>
      </c>
      <c r="AP69" s="6" t="b">
        <v>0</v>
      </c>
      <c r="AS69" s="263"/>
      <c r="BA69" s="197"/>
      <c r="BB69" s="476" t="s">
        <v>2276</v>
      </c>
      <c r="BC69" s="477"/>
      <c r="BD69" s="477"/>
      <c r="BE69" s="477"/>
      <c r="BF69" s="477"/>
      <c r="BG69" s="477"/>
      <c r="BH69" s="477"/>
      <c r="BI69" s="478"/>
      <c r="BJ69" s="199"/>
      <c r="BK69" s="457" t="s">
        <v>59</v>
      </c>
      <c r="BL69" s="457"/>
      <c r="BM69" s="457"/>
      <c r="BN69" s="457"/>
      <c r="BO69" s="457"/>
      <c r="BP69" s="312"/>
      <c r="BQ69" s="200"/>
      <c r="BR69" s="477" t="s">
        <v>60</v>
      </c>
      <c r="BS69" s="477"/>
      <c r="BT69" s="477"/>
      <c r="BU69" s="477"/>
      <c r="BV69" s="477"/>
      <c r="BW69" s="477"/>
      <c r="BX69" s="200"/>
      <c r="BY69" s="457" t="s">
        <v>61</v>
      </c>
      <c r="BZ69" s="457"/>
      <c r="CA69" s="457"/>
      <c r="CB69" s="457"/>
      <c r="CC69" s="457"/>
      <c r="CD69" s="480"/>
      <c r="CE69" s="181"/>
      <c r="CF69" s="181"/>
      <c r="CH69" s="181"/>
      <c r="CI69" s="313"/>
      <c r="CJ69" s="181"/>
      <c r="CK69" s="181"/>
      <c r="CL69" s="198"/>
      <c r="CM69" s="4" t="str">
        <f>IF(AND($AN$13=TRUE,BM69=""),"未入力","")</f>
        <v/>
      </c>
      <c r="CN69" s="6" t="b">
        <v>0</v>
      </c>
      <c r="CO69" s="6" t="b">
        <v>0</v>
      </c>
      <c r="CP69" s="6" t="b">
        <v>0</v>
      </c>
      <c r="CS69" s="263"/>
      <c r="DA69" s="197"/>
      <c r="DB69" s="476" t="s">
        <v>2276</v>
      </c>
      <c r="DC69" s="477"/>
      <c r="DD69" s="477"/>
      <c r="DE69" s="477"/>
      <c r="DF69" s="477"/>
      <c r="DG69" s="477"/>
      <c r="DH69" s="477"/>
      <c r="DI69" s="478"/>
      <c r="DJ69" s="199"/>
      <c r="DK69" s="457" t="s">
        <v>59</v>
      </c>
      <c r="DL69" s="457"/>
      <c r="DM69" s="457"/>
      <c r="DN69" s="457"/>
      <c r="DO69" s="457"/>
      <c r="DP69" s="312"/>
      <c r="DQ69" s="200"/>
      <c r="DR69" s="477" t="s">
        <v>60</v>
      </c>
      <c r="DS69" s="477"/>
      <c r="DT69" s="477"/>
      <c r="DU69" s="477"/>
      <c r="DV69" s="477"/>
      <c r="DW69" s="477"/>
      <c r="DX69" s="200"/>
      <c r="DY69" s="457" t="s">
        <v>61</v>
      </c>
      <c r="DZ69" s="457"/>
      <c r="EA69" s="457"/>
      <c r="EB69" s="457"/>
      <c r="EC69" s="457"/>
      <c r="ED69" s="480"/>
      <c r="EE69" s="181"/>
      <c r="EF69" s="181"/>
      <c r="EH69" s="181"/>
      <c r="EI69" s="313"/>
      <c r="EJ69" s="181"/>
      <c r="EK69" s="181"/>
      <c r="EL69" s="198"/>
      <c r="EM69" s="4" t="str">
        <f>IF(AND($AN$13=TRUE,DM69=""),"未入力","")</f>
        <v/>
      </c>
      <c r="EN69" s="266" t="b">
        <v>0</v>
      </c>
      <c r="EO69" s="266" t="b">
        <v>0</v>
      </c>
      <c r="EP69" s="6" t="b">
        <v>0</v>
      </c>
      <c r="ES69" s="263"/>
      <c r="FA69" s="197"/>
      <c r="FB69" s="476" t="s">
        <v>2276</v>
      </c>
      <c r="FC69" s="477"/>
      <c r="FD69" s="477"/>
      <c r="FE69" s="477"/>
      <c r="FF69" s="477"/>
      <c r="FG69" s="477"/>
      <c r="FH69" s="477"/>
      <c r="FI69" s="478"/>
      <c r="FJ69" s="199"/>
      <c r="FK69" s="457" t="s">
        <v>59</v>
      </c>
      <c r="FL69" s="457"/>
      <c r="FM69" s="457"/>
      <c r="FN69" s="457"/>
      <c r="FO69" s="457"/>
      <c r="FP69" s="312"/>
      <c r="FQ69" s="200"/>
      <c r="FR69" s="477" t="s">
        <v>60</v>
      </c>
      <c r="FS69" s="477"/>
      <c r="FT69" s="477"/>
      <c r="FU69" s="477"/>
      <c r="FV69" s="477"/>
      <c r="FW69" s="477"/>
      <c r="FX69" s="200"/>
      <c r="FY69" s="457" t="s">
        <v>61</v>
      </c>
      <c r="FZ69" s="457"/>
      <c r="GA69" s="457"/>
      <c r="GB69" s="457"/>
      <c r="GC69" s="457"/>
      <c r="GD69" s="480"/>
      <c r="GE69" s="181"/>
      <c r="GF69" s="181"/>
      <c r="GH69" s="181"/>
      <c r="GI69" s="313"/>
      <c r="GJ69" s="181"/>
      <c r="GK69" s="181"/>
      <c r="GL69" s="198"/>
      <c r="GM69" s="4" t="str">
        <f>IF(AND($AN$13=TRUE,FM69=""),"未入力","")</f>
        <v/>
      </c>
      <c r="GN69" s="266" t="b">
        <v>0</v>
      </c>
      <c r="GO69" s="266" t="b">
        <v>0</v>
      </c>
      <c r="GP69" s="6" t="b">
        <v>0</v>
      </c>
    </row>
    <row r="70" spans="1:200" ht="17.100000000000001" customHeight="1">
      <c r="A70" s="197"/>
      <c r="B70" s="479" t="s">
        <v>2277</v>
      </c>
      <c r="C70" s="457"/>
      <c r="D70" s="457"/>
      <c r="E70" s="457"/>
      <c r="F70" s="457"/>
      <c r="G70" s="457"/>
      <c r="H70" s="457"/>
      <c r="I70" s="480"/>
      <c r="J70" s="199"/>
      <c r="K70" s="457" t="s">
        <v>62</v>
      </c>
      <c r="L70" s="457"/>
      <c r="M70" s="457"/>
      <c r="N70" s="457"/>
      <c r="O70" s="457"/>
      <c r="P70" s="312"/>
      <c r="Q70" s="200"/>
      <c r="R70" s="457" t="s">
        <v>63</v>
      </c>
      <c r="S70" s="457"/>
      <c r="T70" s="457"/>
      <c r="U70" s="457"/>
      <c r="V70" s="457"/>
      <c r="W70" s="457"/>
      <c r="X70" s="200"/>
      <c r="Y70" s="477" t="s">
        <v>64</v>
      </c>
      <c r="Z70" s="477"/>
      <c r="AA70" s="477"/>
      <c r="AB70" s="477"/>
      <c r="AC70" s="477"/>
      <c r="AD70" s="478"/>
      <c r="AE70" s="181"/>
      <c r="AF70" s="181"/>
      <c r="AG70" s="181"/>
      <c r="AH70" s="181"/>
      <c r="AI70" s="313"/>
      <c r="AJ70" s="181"/>
      <c r="AK70" s="181"/>
      <c r="AL70" s="198"/>
      <c r="AM70" s="4" t="str">
        <f>IF(AND($AN$13=TRUE,COUNTIF(AN70:AP70,TRUE)=0),"未入力","")</f>
        <v/>
      </c>
      <c r="AN70" s="8" t="b">
        <v>0</v>
      </c>
      <c r="AO70" s="8" t="b">
        <v>0</v>
      </c>
      <c r="AP70" s="8" t="b">
        <v>0</v>
      </c>
      <c r="AS70" s="263"/>
      <c r="BA70" s="197"/>
      <c r="BB70" s="479" t="s">
        <v>2277</v>
      </c>
      <c r="BC70" s="457"/>
      <c r="BD70" s="457"/>
      <c r="BE70" s="457"/>
      <c r="BF70" s="457"/>
      <c r="BG70" s="457"/>
      <c r="BH70" s="457"/>
      <c r="BI70" s="480"/>
      <c r="BJ70" s="199"/>
      <c r="BK70" s="457" t="s">
        <v>62</v>
      </c>
      <c r="BL70" s="457"/>
      <c r="BM70" s="457"/>
      <c r="BN70" s="457"/>
      <c r="BO70" s="457"/>
      <c r="BP70" s="312"/>
      <c r="BQ70" s="200"/>
      <c r="BR70" s="457" t="s">
        <v>63</v>
      </c>
      <c r="BS70" s="457"/>
      <c r="BT70" s="457"/>
      <c r="BU70" s="457"/>
      <c r="BV70" s="457"/>
      <c r="BW70" s="457"/>
      <c r="BX70" s="200"/>
      <c r="BY70" s="477" t="s">
        <v>64</v>
      </c>
      <c r="BZ70" s="477"/>
      <c r="CA70" s="477"/>
      <c r="CB70" s="477"/>
      <c r="CC70" s="477"/>
      <c r="CD70" s="478"/>
      <c r="CE70" s="181"/>
      <c r="CF70" s="181"/>
      <c r="CG70" s="181"/>
      <c r="CH70" s="181"/>
      <c r="CI70" s="313"/>
      <c r="CJ70" s="181"/>
      <c r="CK70" s="181"/>
      <c r="CL70" s="198"/>
      <c r="CM70" s="4" t="str">
        <f>IF(AND($AN$13=TRUE,COUNTIF(CN70:CP70,TRUE)=0),"未入力","")</f>
        <v/>
      </c>
      <c r="CN70" s="8" t="b">
        <v>0</v>
      </c>
      <c r="CO70" s="8" t="b">
        <v>0</v>
      </c>
      <c r="CP70" s="8" t="b">
        <v>0</v>
      </c>
      <c r="CS70" s="263"/>
      <c r="DA70" s="197"/>
      <c r="DB70" s="479" t="s">
        <v>2277</v>
      </c>
      <c r="DC70" s="457"/>
      <c r="DD70" s="457"/>
      <c r="DE70" s="457"/>
      <c r="DF70" s="457"/>
      <c r="DG70" s="457"/>
      <c r="DH70" s="457"/>
      <c r="DI70" s="480"/>
      <c r="DJ70" s="199"/>
      <c r="DK70" s="457" t="s">
        <v>62</v>
      </c>
      <c r="DL70" s="457"/>
      <c r="DM70" s="457"/>
      <c r="DN70" s="457"/>
      <c r="DO70" s="457"/>
      <c r="DP70" s="312"/>
      <c r="DQ70" s="200"/>
      <c r="DR70" s="457" t="s">
        <v>63</v>
      </c>
      <c r="DS70" s="457"/>
      <c r="DT70" s="457"/>
      <c r="DU70" s="457"/>
      <c r="DV70" s="457"/>
      <c r="DW70" s="457"/>
      <c r="DX70" s="200"/>
      <c r="DY70" s="477" t="s">
        <v>64</v>
      </c>
      <c r="DZ70" s="477"/>
      <c r="EA70" s="477"/>
      <c r="EB70" s="477"/>
      <c r="EC70" s="477"/>
      <c r="ED70" s="478"/>
      <c r="EE70" s="181"/>
      <c r="EF70" s="181"/>
      <c r="EG70" s="181"/>
      <c r="EH70" s="181"/>
      <c r="EI70" s="313"/>
      <c r="EJ70" s="181"/>
      <c r="EK70" s="181"/>
      <c r="EL70" s="198"/>
      <c r="EM70" s="4" t="str">
        <f>IF(AND($AN$13=TRUE,COUNTIF(EN70:EP70,TRUE)=0),"未入力","")</f>
        <v/>
      </c>
      <c r="EN70" s="266" t="b">
        <v>0</v>
      </c>
      <c r="EO70" s="266" t="b">
        <v>0</v>
      </c>
      <c r="EP70" s="6" t="b">
        <v>0</v>
      </c>
      <c r="ES70" s="263"/>
      <c r="FA70" s="197"/>
      <c r="FB70" s="479" t="s">
        <v>2277</v>
      </c>
      <c r="FC70" s="457"/>
      <c r="FD70" s="457"/>
      <c r="FE70" s="457"/>
      <c r="FF70" s="457"/>
      <c r="FG70" s="457"/>
      <c r="FH70" s="457"/>
      <c r="FI70" s="480"/>
      <c r="FJ70" s="199"/>
      <c r="FK70" s="457" t="s">
        <v>62</v>
      </c>
      <c r="FL70" s="457"/>
      <c r="FM70" s="457"/>
      <c r="FN70" s="457"/>
      <c r="FO70" s="457"/>
      <c r="FP70" s="312"/>
      <c r="FQ70" s="200"/>
      <c r="FR70" s="457" t="s">
        <v>63</v>
      </c>
      <c r="FS70" s="457"/>
      <c r="FT70" s="457"/>
      <c r="FU70" s="457"/>
      <c r="FV70" s="457"/>
      <c r="FW70" s="457"/>
      <c r="FX70" s="200"/>
      <c r="FY70" s="477" t="s">
        <v>64</v>
      </c>
      <c r="FZ70" s="477"/>
      <c r="GA70" s="477"/>
      <c r="GB70" s="477"/>
      <c r="GC70" s="477"/>
      <c r="GD70" s="478"/>
      <c r="GE70" s="181"/>
      <c r="GF70" s="181"/>
      <c r="GG70" s="181"/>
      <c r="GH70" s="181"/>
      <c r="GI70" s="313"/>
      <c r="GJ70" s="181"/>
      <c r="GK70" s="181"/>
      <c r="GL70" s="198"/>
      <c r="GM70" s="4" t="str">
        <f>IF(AND($AN$13=TRUE,COUNTIF(GN70:GP70,TRUE)=0),"未入力","")</f>
        <v/>
      </c>
      <c r="GN70" s="266" t="b">
        <v>0</v>
      </c>
      <c r="GO70" s="266" t="b">
        <v>0</v>
      </c>
      <c r="GP70" s="6" t="b">
        <v>0</v>
      </c>
    </row>
    <row r="71" spans="1:200" ht="17.100000000000001" customHeight="1">
      <c r="A71" s="197"/>
      <c r="B71" s="479" t="s">
        <v>2278</v>
      </c>
      <c r="C71" s="457"/>
      <c r="D71" s="457"/>
      <c r="E71" s="457"/>
      <c r="F71" s="457"/>
      <c r="G71" s="457"/>
      <c r="H71" s="457"/>
      <c r="I71" s="480"/>
      <c r="J71" s="193"/>
      <c r="K71" s="477" t="s">
        <v>65</v>
      </c>
      <c r="L71" s="477"/>
      <c r="M71" s="477"/>
      <c r="N71" s="477"/>
      <c r="O71" s="477"/>
      <c r="P71" s="477"/>
      <c r="Q71" s="178"/>
      <c r="R71" s="500" t="s">
        <v>66</v>
      </c>
      <c r="S71" s="500"/>
      <c r="T71" s="500"/>
      <c r="U71" s="500"/>
      <c r="V71" s="500"/>
      <c r="W71" s="500"/>
      <c r="X71" s="178"/>
      <c r="Y71" s="500" t="s">
        <v>67</v>
      </c>
      <c r="Z71" s="500"/>
      <c r="AA71" s="500"/>
      <c r="AB71" s="500"/>
      <c r="AC71" s="500"/>
      <c r="AD71" s="194"/>
      <c r="AE71" s="501"/>
      <c r="AF71" s="501"/>
      <c r="AG71" s="501"/>
      <c r="AH71" s="501"/>
      <c r="AI71" s="501"/>
      <c r="AJ71" s="181"/>
      <c r="AK71" s="181"/>
      <c r="AL71" s="198"/>
      <c r="AM71" s="4" t="str">
        <f>IF(AND($AN$13=TRUE,N71=""),"未入力","")</f>
        <v/>
      </c>
      <c r="AN71" s="6" t="b">
        <v>0</v>
      </c>
      <c r="AO71" s="6" t="b">
        <v>0</v>
      </c>
      <c r="AP71" s="6" t="b">
        <v>0</v>
      </c>
      <c r="AS71" s="263"/>
      <c r="BA71" s="197"/>
      <c r="BB71" s="479" t="s">
        <v>2278</v>
      </c>
      <c r="BC71" s="457"/>
      <c r="BD71" s="457"/>
      <c r="BE71" s="457"/>
      <c r="BF71" s="457"/>
      <c r="BG71" s="457"/>
      <c r="BH71" s="457"/>
      <c r="BI71" s="480"/>
      <c r="BJ71" s="193"/>
      <c r="BK71" s="477" t="s">
        <v>65</v>
      </c>
      <c r="BL71" s="477"/>
      <c r="BM71" s="477"/>
      <c r="BN71" s="477"/>
      <c r="BO71" s="477"/>
      <c r="BP71" s="477"/>
      <c r="BQ71" s="178"/>
      <c r="BR71" s="500" t="s">
        <v>66</v>
      </c>
      <c r="BS71" s="500"/>
      <c r="BT71" s="500"/>
      <c r="BU71" s="500"/>
      <c r="BV71" s="500"/>
      <c r="BW71" s="500"/>
      <c r="BX71" s="178"/>
      <c r="BY71" s="500" t="s">
        <v>67</v>
      </c>
      <c r="BZ71" s="500"/>
      <c r="CA71" s="500"/>
      <c r="CB71" s="500"/>
      <c r="CC71" s="500"/>
      <c r="CD71" s="194"/>
      <c r="CE71" s="501"/>
      <c r="CF71" s="501"/>
      <c r="CG71" s="501"/>
      <c r="CH71" s="501"/>
      <c r="CI71" s="501"/>
      <c r="CJ71" s="181"/>
      <c r="CK71" s="181"/>
      <c r="CL71" s="198"/>
      <c r="CM71" s="4" t="str">
        <f>IF(AND($AN$13=TRUE,BN71=""),"未入力","")</f>
        <v/>
      </c>
      <c r="CN71" s="6" t="b">
        <v>0</v>
      </c>
      <c r="CO71" s="6" t="b">
        <v>0</v>
      </c>
      <c r="CP71" s="6" t="b">
        <v>0</v>
      </c>
      <c r="CS71" s="263"/>
      <c r="DA71" s="197"/>
      <c r="DB71" s="479" t="s">
        <v>2278</v>
      </c>
      <c r="DC71" s="457"/>
      <c r="DD71" s="457"/>
      <c r="DE71" s="457"/>
      <c r="DF71" s="457"/>
      <c r="DG71" s="457"/>
      <c r="DH71" s="457"/>
      <c r="DI71" s="480"/>
      <c r="DJ71" s="193"/>
      <c r="DK71" s="477" t="s">
        <v>65</v>
      </c>
      <c r="DL71" s="477"/>
      <c r="DM71" s="477"/>
      <c r="DN71" s="477"/>
      <c r="DO71" s="477"/>
      <c r="DP71" s="477"/>
      <c r="DQ71" s="178"/>
      <c r="DR71" s="500" t="s">
        <v>66</v>
      </c>
      <c r="DS71" s="500"/>
      <c r="DT71" s="500"/>
      <c r="DU71" s="500"/>
      <c r="DV71" s="500"/>
      <c r="DW71" s="500"/>
      <c r="DX71" s="178"/>
      <c r="DY71" s="500" t="s">
        <v>67</v>
      </c>
      <c r="DZ71" s="500"/>
      <c r="EA71" s="500"/>
      <c r="EB71" s="500"/>
      <c r="EC71" s="500"/>
      <c r="ED71" s="194"/>
      <c r="EE71" s="501"/>
      <c r="EF71" s="501"/>
      <c r="EG71" s="501"/>
      <c r="EH71" s="501"/>
      <c r="EI71" s="501"/>
      <c r="EJ71" s="181"/>
      <c r="EK71" s="181"/>
      <c r="EL71" s="198"/>
      <c r="EM71" s="4" t="str">
        <f>IF(AND($AN$13=TRUE,DN71=""),"未入力","")</f>
        <v/>
      </c>
      <c r="EN71" s="266" t="b">
        <v>0</v>
      </c>
      <c r="EO71" s="266" t="b">
        <v>0</v>
      </c>
      <c r="EP71" s="6" t="b">
        <v>0</v>
      </c>
      <c r="ES71" s="263"/>
      <c r="FA71" s="197"/>
      <c r="FB71" s="479" t="s">
        <v>2278</v>
      </c>
      <c r="FC71" s="457"/>
      <c r="FD71" s="457"/>
      <c r="FE71" s="457"/>
      <c r="FF71" s="457"/>
      <c r="FG71" s="457"/>
      <c r="FH71" s="457"/>
      <c r="FI71" s="480"/>
      <c r="FJ71" s="193"/>
      <c r="FK71" s="477" t="s">
        <v>65</v>
      </c>
      <c r="FL71" s="477"/>
      <c r="FM71" s="477"/>
      <c r="FN71" s="477"/>
      <c r="FO71" s="477"/>
      <c r="FP71" s="477"/>
      <c r="FQ71" s="178"/>
      <c r="FR71" s="500" t="s">
        <v>66</v>
      </c>
      <c r="FS71" s="500"/>
      <c r="FT71" s="500"/>
      <c r="FU71" s="500"/>
      <c r="FV71" s="500"/>
      <c r="FW71" s="500"/>
      <c r="FX71" s="178"/>
      <c r="FY71" s="500" t="s">
        <v>67</v>
      </c>
      <c r="FZ71" s="500"/>
      <c r="GA71" s="500"/>
      <c r="GB71" s="500"/>
      <c r="GC71" s="500"/>
      <c r="GD71" s="194"/>
      <c r="GE71" s="501"/>
      <c r="GF71" s="501"/>
      <c r="GG71" s="501"/>
      <c r="GH71" s="501"/>
      <c r="GI71" s="501"/>
      <c r="GJ71" s="181"/>
      <c r="GK71" s="181"/>
      <c r="GL71" s="198"/>
      <c r="GM71" s="4" t="str">
        <f>IF(AND($AN$13=TRUE,FN71=""),"未入力","")</f>
        <v/>
      </c>
      <c r="GN71" s="266" t="b">
        <v>0</v>
      </c>
      <c r="GO71" s="266" t="b">
        <v>0</v>
      </c>
      <c r="GP71" s="6" t="b">
        <v>0</v>
      </c>
    </row>
    <row r="72" spans="1:200" ht="17.100000000000001" customHeight="1">
      <c r="A72" s="197"/>
      <c r="B72" s="479" t="s">
        <v>2279</v>
      </c>
      <c r="C72" s="457"/>
      <c r="D72" s="457"/>
      <c r="E72" s="457"/>
      <c r="F72" s="457"/>
      <c r="G72" s="457"/>
      <c r="H72" s="457"/>
      <c r="I72" s="480"/>
      <c r="J72" s="199"/>
      <c r="K72" s="457" t="s">
        <v>68</v>
      </c>
      <c r="L72" s="457"/>
      <c r="M72" s="457"/>
      <c r="N72" s="457"/>
      <c r="O72" s="457"/>
      <c r="P72" s="458"/>
      <c r="Q72" s="217"/>
      <c r="R72" s="457" t="s">
        <v>69</v>
      </c>
      <c r="S72" s="457"/>
      <c r="T72" s="457"/>
      <c r="U72" s="457"/>
      <c r="V72" s="457"/>
      <c r="W72" s="200"/>
      <c r="X72" s="217"/>
      <c r="Y72" s="457" t="s">
        <v>70</v>
      </c>
      <c r="Z72" s="457"/>
      <c r="AA72" s="457"/>
      <c r="AB72" s="457"/>
      <c r="AC72" s="457"/>
      <c r="AD72" s="200"/>
      <c r="AE72" s="219"/>
      <c r="AF72" s="500" t="s">
        <v>71</v>
      </c>
      <c r="AG72" s="500"/>
      <c r="AH72" s="500"/>
      <c r="AI72" s="500"/>
      <c r="AJ72" s="500"/>
      <c r="AK72" s="275"/>
      <c r="AL72" s="237"/>
      <c r="AM72" s="4" t="str">
        <f>IF(AND($AN$13=TRUE,N72=""),"未入力","")</f>
        <v/>
      </c>
      <c r="AN72" s="6" t="b">
        <v>0</v>
      </c>
      <c r="AO72" s="6" t="b">
        <v>0</v>
      </c>
      <c r="AP72" s="6" t="b">
        <v>0</v>
      </c>
      <c r="AQ72" s="6" t="b">
        <v>0</v>
      </c>
      <c r="AS72" s="263"/>
      <c r="BA72" s="197"/>
      <c r="BB72" s="479" t="s">
        <v>2279</v>
      </c>
      <c r="BC72" s="457"/>
      <c r="BD72" s="457"/>
      <c r="BE72" s="457"/>
      <c r="BF72" s="457"/>
      <c r="BG72" s="457"/>
      <c r="BH72" s="457"/>
      <c r="BI72" s="480"/>
      <c r="BJ72" s="199"/>
      <c r="BK72" s="457" t="s">
        <v>68</v>
      </c>
      <c r="BL72" s="457"/>
      <c r="BM72" s="457"/>
      <c r="BN72" s="457"/>
      <c r="BO72" s="457"/>
      <c r="BP72" s="458"/>
      <c r="BQ72" s="217"/>
      <c r="BR72" s="457" t="s">
        <v>69</v>
      </c>
      <c r="BS72" s="457"/>
      <c r="BT72" s="457"/>
      <c r="BU72" s="457"/>
      <c r="BV72" s="457"/>
      <c r="BW72" s="200"/>
      <c r="BX72" s="217"/>
      <c r="BY72" s="457" t="s">
        <v>70</v>
      </c>
      <c r="BZ72" s="457"/>
      <c r="CA72" s="457"/>
      <c r="CB72" s="457"/>
      <c r="CC72" s="457"/>
      <c r="CD72" s="200"/>
      <c r="CE72" s="219"/>
      <c r="CF72" s="500" t="s">
        <v>71</v>
      </c>
      <c r="CG72" s="500"/>
      <c r="CH72" s="500"/>
      <c r="CI72" s="500"/>
      <c r="CJ72" s="500"/>
      <c r="CK72" s="334"/>
      <c r="CL72" s="237"/>
      <c r="CM72" s="4" t="str">
        <f>IF(AND($AN$13=TRUE,BN72=""),"未入力","")</f>
        <v/>
      </c>
      <c r="CN72" s="6" t="b">
        <v>0</v>
      </c>
      <c r="CO72" s="6" t="b">
        <v>0</v>
      </c>
      <c r="CP72" s="6" t="b">
        <v>0</v>
      </c>
      <c r="CQ72" s="6" t="b">
        <v>0</v>
      </c>
      <c r="CS72" s="263"/>
      <c r="DA72" s="197"/>
      <c r="DB72" s="479" t="s">
        <v>2279</v>
      </c>
      <c r="DC72" s="457"/>
      <c r="DD72" s="457"/>
      <c r="DE72" s="457"/>
      <c r="DF72" s="457"/>
      <c r="DG72" s="457"/>
      <c r="DH72" s="457"/>
      <c r="DI72" s="480"/>
      <c r="DJ72" s="199"/>
      <c r="DK72" s="457" t="s">
        <v>68</v>
      </c>
      <c r="DL72" s="457"/>
      <c r="DM72" s="457"/>
      <c r="DN72" s="457"/>
      <c r="DO72" s="457"/>
      <c r="DP72" s="458"/>
      <c r="DQ72" s="217"/>
      <c r="DR72" s="457" t="s">
        <v>69</v>
      </c>
      <c r="DS72" s="457"/>
      <c r="DT72" s="457"/>
      <c r="DU72" s="457"/>
      <c r="DV72" s="457"/>
      <c r="DW72" s="200"/>
      <c r="DX72" s="217"/>
      <c r="DY72" s="457" t="s">
        <v>70</v>
      </c>
      <c r="DZ72" s="457"/>
      <c r="EA72" s="457"/>
      <c r="EB72" s="457"/>
      <c r="EC72" s="457"/>
      <c r="ED72" s="200"/>
      <c r="EE72" s="219"/>
      <c r="EF72" s="500" t="s">
        <v>71</v>
      </c>
      <c r="EG72" s="500"/>
      <c r="EH72" s="500"/>
      <c r="EI72" s="500"/>
      <c r="EJ72" s="500"/>
      <c r="EK72" s="334"/>
      <c r="EL72" s="237"/>
      <c r="EM72" s="4" t="str">
        <f>IF(AND($AN$13=TRUE,DN72=""),"未入力","")</f>
        <v/>
      </c>
      <c r="EN72" s="6" t="b">
        <v>0</v>
      </c>
      <c r="EO72" s="6" t="b">
        <v>0</v>
      </c>
      <c r="EP72" s="6" t="b">
        <v>0</v>
      </c>
      <c r="EQ72" s="6" t="b">
        <v>0</v>
      </c>
      <c r="ES72" s="263"/>
      <c r="FA72" s="197"/>
      <c r="FB72" s="479" t="s">
        <v>2279</v>
      </c>
      <c r="FC72" s="457"/>
      <c r="FD72" s="457"/>
      <c r="FE72" s="457"/>
      <c r="FF72" s="457"/>
      <c r="FG72" s="457"/>
      <c r="FH72" s="457"/>
      <c r="FI72" s="480"/>
      <c r="FJ72" s="199"/>
      <c r="FK72" s="457" t="s">
        <v>68</v>
      </c>
      <c r="FL72" s="457"/>
      <c r="FM72" s="457"/>
      <c r="FN72" s="457"/>
      <c r="FO72" s="457"/>
      <c r="FP72" s="458"/>
      <c r="FQ72" s="217"/>
      <c r="FR72" s="457" t="s">
        <v>69</v>
      </c>
      <c r="FS72" s="457"/>
      <c r="FT72" s="457"/>
      <c r="FU72" s="457"/>
      <c r="FV72" s="457"/>
      <c r="FW72" s="200"/>
      <c r="FX72" s="217"/>
      <c r="FY72" s="457" t="s">
        <v>70</v>
      </c>
      <c r="FZ72" s="457"/>
      <c r="GA72" s="457"/>
      <c r="GB72" s="457"/>
      <c r="GC72" s="457"/>
      <c r="GD72" s="200"/>
      <c r="GE72" s="219"/>
      <c r="GF72" s="500" t="s">
        <v>71</v>
      </c>
      <c r="GG72" s="500"/>
      <c r="GH72" s="500"/>
      <c r="GI72" s="500"/>
      <c r="GJ72" s="500"/>
      <c r="GK72" s="352"/>
      <c r="GL72" s="237"/>
      <c r="GM72" s="4" t="str">
        <f>IF(AND($AN$13=TRUE,FN72=""),"未入力","")</f>
        <v/>
      </c>
      <c r="GN72" s="6" t="b">
        <v>0</v>
      </c>
      <c r="GO72" s="6" t="b">
        <v>0</v>
      </c>
      <c r="GP72" s="6" t="b">
        <v>0</v>
      </c>
      <c r="GQ72" s="6" t="b">
        <v>0</v>
      </c>
    </row>
    <row r="73" spans="1:200" ht="20.100000000000001" customHeight="1">
      <c r="A73" s="197"/>
      <c r="B73" s="479" t="s">
        <v>2280</v>
      </c>
      <c r="C73" s="457"/>
      <c r="D73" s="457"/>
      <c r="E73" s="457"/>
      <c r="F73" s="457"/>
      <c r="G73" s="457"/>
      <c r="H73" s="457"/>
      <c r="I73" s="480"/>
      <c r="J73" s="517"/>
      <c r="K73" s="518"/>
      <c r="L73" s="518"/>
      <c r="M73" s="518"/>
      <c r="N73" s="518"/>
      <c r="O73" s="200" t="s">
        <v>72</v>
      </c>
      <c r="P73" s="200"/>
      <c r="Q73" s="588"/>
      <c r="R73" s="518"/>
      <c r="S73" s="518"/>
      <c r="T73" s="518"/>
      <c r="U73" s="518"/>
      <c r="V73" s="200" t="s">
        <v>72</v>
      </c>
      <c r="W73" s="200"/>
      <c r="X73" s="588"/>
      <c r="Y73" s="518"/>
      <c r="Z73" s="518"/>
      <c r="AA73" s="518"/>
      <c r="AB73" s="518"/>
      <c r="AC73" s="200" t="s">
        <v>72</v>
      </c>
      <c r="AD73" s="200"/>
      <c r="AE73" s="559"/>
      <c r="AF73" s="456"/>
      <c r="AG73" s="456"/>
      <c r="AH73" s="456"/>
      <c r="AI73" s="456"/>
      <c r="AJ73" s="204" t="s">
        <v>72</v>
      </c>
      <c r="AK73" s="204"/>
      <c r="AL73" s="238"/>
      <c r="AM73" s="4"/>
      <c r="AS73" s="263"/>
      <c r="BA73" s="197"/>
      <c r="BB73" s="479" t="s">
        <v>2280</v>
      </c>
      <c r="BC73" s="457"/>
      <c r="BD73" s="457"/>
      <c r="BE73" s="457"/>
      <c r="BF73" s="457"/>
      <c r="BG73" s="457"/>
      <c r="BH73" s="457"/>
      <c r="BI73" s="480"/>
      <c r="BJ73" s="517"/>
      <c r="BK73" s="518"/>
      <c r="BL73" s="518"/>
      <c r="BM73" s="518"/>
      <c r="BN73" s="518"/>
      <c r="BO73" s="200" t="s">
        <v>72</v>
      </c>
      <c r="BP73" s="200"/>
      <c r="BQ73" s="588"/>
      <c r="BR73" s="518"/>
      <c r="BS73" s="518"/>
      <c r="BT73" s="518"/>
      <c r="BU73" s="518"/>
      <c r="BV73" s="200" t="s">
        <v>72</v>
      </c>
      <c r="BW73" s="200"/>
      <c r="BX73" s="588"/>
      <c r="BY73" s="518"/>
      <c r="BZ73" s="518"/>
      <c r="CA73" s="518"/>
      <c r="CB73" s="518"/>
      <c r="CC73" s="200" t="s">
        <v>72</v>
      </c>
      <c r="CD73" s="200"/>
      <c r="CE73" s="559"/>
      <c r="CF73" s="456"/>
      <c r="CG73" s="456"/>
      <c r="CH73" s="456"/>
      <c r="CI73" s="456"/>
      <c r="CJ73" s="204" t="s">
        <v>72</v>
      </c>
      <c r="CK73" s="204"/>
      <c r="CL73" s="238"/>
      <c r="CM73" s="4"/>
      <c r="CS73" s="263"/>
      <c r="DA73" s="197"/>
      <c r="DB73" s="479" t="s">
        <v>2280</v>
      </c>
      <c r="DC73" s="457"/>
      <c r="DD73" s="457"/>
      <c r="DE73" s="457"/>
      <c r="DF73" s="457"/>
      <c r="DG73" s="457"/>
      <c r="DH73" s="457"/>
      <c r="DI73" s="480"/>
      <c r="DJ73" s="517"/>
      <c r="DK73" s="518"/>
      <c r="DL73" s="518"/>
      <c r="DM73" s="518"/>
      <c r="DN73" s="518"/>
      <c r="DO73" s="200" t="s">
        <v>72</v>
      </c>
      <c r="DP73" s="200"/>
      <c r="DQ73" s="588"/>
      <c r="DR73" s="518"/>
      <c r="DS73" s="518"/>
      <c r="DT73" s="518"/>
      <c r="DU73" s="518"/>
      <c r="DV73" s="200" t="s">
        <v>72</v>
      </c>
      <c r="DW73" s="200"/>
      <c r="DX73" s="588"/>
      <c r="DY73" s="518"/>
      <c r="DZ73" s="518"/>
      <c r="EA73" s="518"/>
      <c r="EB73" s="518"/>
      <c r="EC73" s="200" t="s">
        <v>72</v>
      </c>
      <c r="ED73" s="200"/>
      <c r="EE73" s="559"/>
      <c r="EF73" s="456"/>
      <c r="EG73" s="456"/>
      <c r="EH73" s="456"/>
      <c r="EI73" s="456"/>
      <c r="EJ73" s="204" t="s">
        <v>72</v>
      </c>
      <c r="EK73" s="204"/>
      <c r="EL73" s="238"/>
      <c r="EM73" s="4"/>
      <c r="ES73" s="263"/>
      <c r="FA73" s="197"/>
      <c r="FB73" s="479" t="s">
        <v>2280</v>
      </c>
      <c r="FC73" s="457"/>
      <c r="FD73" s="457"/>
      <c r="FE73" s="457"/>
      <c r="FF73" s="457"/>
      <c r="FG73" s="457"/>
      <c r="FH73" s="457"/>
      <c r="FI73" s="480"/>
      <c r="FJ73" s="517"/>
      <c r="FK73" s="518"/>
      <c r="FL73" s="518"/>
      <c r="FM73" s="518"/>
      <c r="FN73" s="518"/>
      <c r="FO73" s="200" t="s">
        <v>72</v>
      </c>
      <c r="FP73" s="200"/>
      <c r="FQ73" s="588"/>
      <c r="FR73" s="518"/>
      <c r="FS73" s="518"/>
      <c r="FT73" s="518"/>
      <c r="FU73" s="518"/>
      <c r="FV73" s="200" t="s">
        <v>72</v>
      </c>
      <c r="FW73" s="200"/>
      <c r="FX73" s="588"/>
      <c r="FY73" s="518"/>
      <c r="FZ73" s="518"/>
      <c r="GA73" s="518"/>
      <c r="GB73" s="518"/>
      <c r="GC73" s="200" t="s">
        <v>72</v>
      </c>
      <c r="GD73" s="200"/>
      <c r="GE73" s="559"/>
      <c r="GF73" s="456"/>
      <c r="GG73" s="456"/>
      <c r="GH73" s="456"/>
      <c r="GI73" s="456"/>
      <c r="GJ73" s="204" t="s">
        <v>72</v>
      </c>
      <c r="GK73" s="204"/>
      <c r="GL73" s="238"/>
      <c r="GM73" s="4"/>
    </row>
    <row r="74" spans="1:200" ht="27" customHeight="1">
      <c r="A74" s="197"/>
      <c r="B74" s="502" t="s">
        <v>2281</v>
      </c>
      <c r="C74" s="503"/>
      <c r="D74" s="503"/>
      <c r="E74" s="503"/>
      <c r="F74" s="503"/>
      <c r="G74" s="503"/>
      <c r="H74" s="503"/>
      <c r="I74" s="504"/>
      <c r="J74" s="455"/>
      <c r="K74" s="456"/>
      <c r="L74" s="456"/>
      <c r="M74" s="456"/>
      <c r="N74" s="456"/>
      <c r="O74" s="200" t="s">
        <v>47</v>
      </c>
      <c r="P74" s="200"/>
      <c r="Q74" s="559"/>
      <c r="R74" s="456"/>
      <c r="S74" s="456"/>
      <c r="T74" s="456"/>
      <c r="U74" s="456"/>
      <c r="V74" s="200" t="s">
        <v>47</v>
      </c>
      <c r="W74" s="200"/>
      <c r="X74" s="559"/>
      <c r="Y74" s="456"/>
      <c r="Z74" s="456"/>
      <c r="AA74" s="456"/>
      <c r="AB74" s="456"/>
      <c r="AC74" s="200" t="s">
        <v>47</v>
      </c>
      <c r="AD74" s="200"/>
      <c r="AE74" s="559"/>
      <c r="AF74" s="456"/>
      <c r="AG74" s="456"/>
      <c r="AH74" s="456"/>
      <c r="AI74" s="456"/>
      <c r="AJ74" s="200" t="s">
        <v>47</v>
      </c>
      <c r="AK74" s="200"/>
      <c r="AL74" s="237"/>
      <c r="AM74" s="267"/>
      <c r="AN74" s="266"/>
      <c r="AO74" s="266"/>
      <c r="AP74" s="266"/>
      <c r="AQ74" s="266"/>
      <c r="AR74" s="266"/>
      <c r="AS74" s="263"/>
      <c r="BA74" s="197"/>
      <c r="BB74" s="502" t="s">
        <v>2281</v>
      </c>
      <c r="BC74" s="503"/>
      <c r="BD74" s="503"/>
      <c r="BE74" s="503"/>
      <c r="BF74" s="503"/>
      <c r="BG74" s="503"/>
      <c r="BH74" s="503"/>
      <c r="BI74" s="504"/>
      <c r="BJ74" s="455"/>
      <c r="BK74" s="456"/>
      <c r="BL74" s="456"/>
      <c r="BM74" s="456"/>
      <c r="BN74" s="456"/>
      <c r="BO74" s="200" t="s">
        <v>47</v>
      </c>
      <c r="BP74" s="200"/>
      <c r="BQ74" s="559"/>
      <c r="BR74" s="456"/>
      <c r="BS74" s="456"/>
      <c r="BT74" s="456"/>
      <c r="BU74" s="456"/>
      <c r="BV74" s="200" t="s">
        <v>47</v>
      </c>
      <c r="BW74" s="200"/>
      <c r="BX74" s="559"/>
      <c r="BY74" s="456"/>
      <c r="BZ74" s="456"/>
      <c r="CA74" s="456"/>
      <c r="CB74" s="456"/>
      <c r="CC74" s="200" t="s">
        <v>47</v>
      </c>
      <c r="CD74" s="200"/>
      <c r="CE74" s="559"/>
      <c r="CF74" s="456"/>
      <c r="CG74" s="456"/>
      <c r="CH74" s="456"/>
      <c r="CI74" s="456"/>
      <c r="CJ74" s="200" t="s">
        <v>47</v>
      </c>
      <c r="CK74" s="200"/>
      <c r="CL74" s="237"/>
      <c r="CM74" s="267"/>
      <c r="CN74" s="266"/>
      <c r="CO74" s="266"/>
      <c r="CP74" s="266"/>
      <c r="CQ74" s="266"/>
      <c r="CR74" s="266"/>
      <c r="CS74" s="263"/>
      <c r="DA74" s="197"/>
      <c r="DB74" s="502" t="s">
        <v>2281</v>
      </c>
      <c r="DC74" s="503"/>
      <c r="DD74" s="503"/>
      <c r="DE74" s="503"/>
      <c r="DF74" s="503"/>
      <c r="DG74" s="503"/>
      <c r="DH74" s="503"/>
      <c r="DI74" s="504"/>
      <c r="DJ74" s="455"/>
      <c r="DK74" s="456"/>
      <c r="DL74" s="456"/>
      <c r="DM74" s="456"/>
      <c r="DN74" s="456"/>
      <c r="DO74" s="200" t="s">
        <v>47</v>
      </c>
      <c r="DP74" s="200"/>
      <c r="DQ74" s="559"/>
      <c r="DR74" s="456"/>
      <c r="DS74" s="456"/>
      <c r="DT74" s="456"/>
      <c r="DU74" s="456"/>
      <c r="DV74" s="200" t="s">
        <v>47</v>
      </c>
      <c r="DW74" s="200"/>
      <c r="DX74" s="559"/>
      <c r="DY74" s="456"/>
      <c r="DZ74" s="456"/>
      <c r="EA74" s="456"/>
      <c r="EB74" s="456"/>
      <c r="EC74" s="200" t="s">
        <v>47</v>
      </c>
      <c r="ED74" s="200"/>
      <c r="EE74" s="559"/>
      <c r="EF74" s="456"/>
      <c r="EG74" s="456"/>
      <c r="EH74" s="456"/>
      <c r="EI74" s="456"/>
      <c r="EJ74" s="200" t="s">
        <v>47</v>
      </c>
      <c r="EK74" s="200"/>
      <c r="EL74" s="237"/>
      <c r="EM74" s="267"/>
      <c r="EN74" s="266"/>
      <c r="EO74" s="266"/>
      <c r="EP74" s="266"/>
      <c r="EQ74" s="266"/>
      <c r="ER74" s="266"/>
      <c r="ES74" s="263"/>
      <c r="FA74" s="197"/>
      <c r="FB74" s="502" t="s">
        <v>2281</v>
      </c>
      <c r="FC74" s="503"/>
      <c r="FD74" s="503"/>
      <c r="FE74" s="503"/>
      <c r="FF74" s="503"/>
      <c r="FG74" s="503"/>
      <c r="FH74" s="503"/>
      <c r="FI74" s="504"/>
      <c r="FJ74" s="455"/>
      <c r="FK74" s="456"/>
      <c r="FL74" s="456"/>
      <c r="FM74" s="456"/>
      <c r="FN74" s="456"/>
      <c r="FO74" s="200" t="s">
        <v>47</v>
      </c>
      <c r="FP74" s="200"/>
      <c r="FQ74" s="559"/>
      <c r="FR74" s="456"/>
      <c r="FS74" s="456"/>
      <c r="FT74" s="456"/>
      <c r="FU74" s="456"/>
      <c r="FV74" s="200" t="s">
        <v>47</v>
      </c>
      <c r="FW74" s="200"/>
      <c r="FX74" s="559"/>
      <c r="FY74" s="456"/>
      <c r="FZ74" s="456"/>
      <c r="GA74" s="456"/>
      <c r="GB74" s="456"/>
      <c r="GC74" s="200" t="s">
        <v>47</v>
      </c>
      <c r="GD74" s="200"/>
      <c r="GE74" s="559"/>
      <c r="GF74" s="456"/>
      <c r="GG74" s="456"/>
      <c r="GH74" s="456"/>
      <c r="GI74" s="456"/>
      <c r="GJ74" s="200" t="s">
        <v>47</v>
      </c>
      <c r="GK74" s="200"/>
      <c r="GL74" s="237"/>
      <c r="GM74" s="267"/>
      <c r="GN74" s="266"/>
      <c r="GO74" s="266"/>
      <c r="GP74" s="266"/>
      <c r="GQ74" s="266"/>
      <c r="GR74" s="266"/>
    </row>
    <row r="75" spans="1:200" ht="3.95" customHeight="1">
      <c r="A75" s="195"/>
      <c r="B75" s="292"/>
      <c r="C75" s="292"/>
      <c r="D75" s="292"/>
      <c r="E75" s="292"/>
      <c r="F75" s="292"/>
      <c r="G75" s="292"/>
      <c r="H75" s="292"/>
      <c r="I75" s="292"/>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179"/>
      <c r="AK75" s="179"/>
      <c r="AL75" s="196"/>
      <c r="AM75" s="267"/>
      <c r="AN75" s="266"/>
      <c r="AO75" s="266"/>
      <c r="AP75" s="266"/>
      <c r="AQ75" s="266"/>
      <c r="AR75" s="266"/>
      <c r="AS75" s="263"/>
      <c r="BA75" s="195"/>
      <c r="BB75" s="331"/>
      <c r="BC75" s="331"/>
      <c r="BD75" s="331"/>
      <c r="BE75" s="331"/>
      <c r="BF75" s="331"/>
      <c r="BG75" s="331"/>
      <c r="BH75" s="331"/>
      <c r="BI75" s="331"/>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15"/>
      <c r="CG75" s="315"/>
      <c r="CH75" s="315"/>
      <c r="CI75" s="315"/>
      <c r="CJ75" s="179"/>
      <c r="CK75" s="179"/>
      <c r="CL75" s="196"/>
      <c r="CM75" s="267"/>
      <c r="CN75" s="266"/>
      <c r="CO75" s="266"/>
      <c r="CP75" s="266"/>
      <c r="CQ75" s="266"/>
      <c r="CR75" s="266"/>
      <c r="CS75" s="263"/>
      <c r="DA75" s="195"/>
      <c r="DB75" s="331"/>
      <c r="DC75" s="331"/>
      <c r="DD75" s="331"/>
      <c r="DE75" s="331"/>
      <c r="DF75" s="331"/>
      <c r="DG75" s="331"/>
      <c r="DH75" s="331"/>
      <c r="DI75" s="331"/>
      <c r="DJ75" s="315"/>
      <c r="DK75" s="315"/>
      <c r="DL75" s="315"/>
      <c r="DM75" s="315"/>
      <c r="DN75" s="315"/>
      <c r="DO75" s="315"/>
      <c r="DP75" s="315"/>
      <c r="DQ75" s="315"/>
      <c r="DR75" s="315"/>
      <c r="DS75" s="315"/>
      <c r="DT75" s="315"/>
      <c r="DU75" s="315"/>
      <c r="DV75" s="315"/>
      <c r="DW75" s="315"/>
      <c r="DX75" s="315"/>
      <c r="DY75" s="315"/>
      <c r="DZ75" s="315"/>
      <c r="EA75" s="315"/>
      <c r="EB75" s="315"/>
      <c r="EC75" s="315"/>
      <c r="ED75" s="315"/>
      <c r="EE75" s="315"/>
      <c r="EF75" s="315"/>
      <c r="EG75" s="315"/>
      <c r="EH75" s="315"/>
      <c r="EI75" s="315"/>
      <c r="EJ75" s="179"/>
      <c r="EK75" s="179"/>
      <c r="EL75" s="196"/>
      <c r="EM75" s="267"/>
      <c r="EN75" s="266"/>
      <c r="EO75" s="266"/>
      <c r="EP75" s="266"/>
      <c r="EQ75" s="266"/>
      <c r="ER75" s="266"/>
      <c r="ES75" s="263"/>
      <c r="FA75" s="195"/>
      <c r="FB75" s="349"/>
      <c r="FC75" s="349"/>
      <c r="FD75" s="349"/>
      <c r="FE75" s="349"/>
      <c r="FF75" s="349"/>
      <c r="FG75" s="349"/>
      <c r="FH75" s="349"/>
      <c r="FI75" s="349"/>
      <c r="FJ75" s="315"/>
      <c r="FK75" s="315"/>
      <c r="FL75" s="315"/>
      <c r="FM75" s="315"/>
      <c r="FN75" s="315"/>
      <c r="FO75" s="315"/>
      <c r="FP75" s="315"/>
      <c r="FQ75" s="315"/>
      <c r="FR75" s="315"/>
      <c r="FS75" s="315"/>
      <c r="FT75" s="315"/>
      <c r="FU75" s="315"/>
      <c r="FV75" s="315"/>
      <c r="FW75" s="315"/>
      <c r="FX75" s="315"/>
      <c r="FY75" s="315"/>
      <c r="FZ75" s="315"/>
      <c r="GA75" s="315"/>
      <c r="GB75" s="315"/>
      <c r="GC75" s="315"/>
      <c r="GD75" s="315"/>
      <c r="GE75" s="315"/>
      <c r="GF75" s="315"/>
      <c r="GG75" s="315"/>
      <c r="GH75" s="315"/>
      <c r="GI75" s="315"/>
      <c r="GJ75" s="179"/>
      <c r="GK75" s="179"/>
      <c r="GL75" s="196"/>
      <c r="GM75" s="267"/>
      <c r="GN75" s="266"/>
      <c r="GO75" s="266"/>
      <c r="GP75" s="266"/>
      <c r="GQ75" s="266"/>
      <c r="GR75" s="266"/>
    </row>
    <row r="76" spans="1:200" ht="3.95" customHeight="1">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67"/>
      <c r="AN76" s="266"/>
      <c r="AO76" s="266"/>
      <c r="AP76" s="266"/>
      <c r="AQ76" s="266"/>
      <c r="AR76" s="266"/>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67"/>
      <c r="CN76" s="266"/>
      <c r="CO76" s="266"/>
      <c r="CP76" s="266"/>
      <c r="CQ76" s="266"/>
      <c r="CR76" s="266"/>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dataValidation type="decimal" operator="greaterThan" allowBlank="1" showInputMessage="1" showErrorMessage="1" sqref="AC19:AF19 K19:N19 T19:W19 CC19:CF19 BK19:BN19 BT19:BW19 EC19:EF19 DK19:DN19 DT19:DW19 GC19:GF19 FK19:FN19 FT19:FW19">
      <formula1>0</formula1>
    </dataValidation>
    <dataValidation type="whole" allowBlank="1" showInputMessage="1" showErrorMessage="1" error="エラー77_x000a_" sqref="K31:P31 T31:Y31 AC31:AH31 BK31:BP31 BT31:BY31 CC31:CH31 DK31:DP31 DT31:DY31 EC31:EH31 FK31:FP31 FT31:FY31 GC31:GH31">
      <formula1>0</formula1>
      <formula2>100</formula2>
    </dataValidation>
    <dataValidation type="whole" allowBlank="1" showInputMessage="1" showErrorMessage="1" error="エラー07" sqref="T29:Y29 K29:P29 AC29:AH29 BT29:BY29 BK29:BP29 CC29:CH29 DT29:DY29 DK29:DP29 EC29:EH29 FT29:FY29 FK29:FP29 GC29:GH2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用途番号用!$B$2:$B$73</xm:f>
          </x14:formula1>
          <xm:sqref>J12:AJ12 BJ12:CJ12 DJ12:EJ12 FJ12:GJ12</xm:sqref>
        </x14:dataValidation>
        <x14:dataValidation type="list" operator="greaterThan" allowBlank="1" showInputMessage="1" showErrorMessage="1">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14:formula1>
            <xm:f>用途番号用!$C$2:$C$7</xm:f>
          </x14:formula1>
          <xm:sqref>J14:AJ15 BJ14:CJ15 DJ14:EJ15 FJ14:GJ15</xm:sqref>
        </x14:dataValidation>
        <x14:dataValidation type="list" allowBlank="1" showInputMessage="1" showErrorMessage="1">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sheetPr>
  <dimension ref="A1:AZ88"/>
  <sheetViews>
    <sheetView topLeftCell="Q4" zoomScale="85" zoomScaleNormal="85" zoomScaleSheetLayoutView="70" workbookViewId="0">
      <selection activeCell="Z4" sqref="Z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1" spans="1:52">
      <c r="X1" s="173"/>
      <c r="Y1" s="173"/>
    </row>
    <row r="2" spans="1:52">
      <c r="X2" s="173"/>
      <c r="Y2" s="173"/>
    </row>
    <row r="3" spans="1:52" ht="14.25" thickBot="1">
      <c r="X3" s="173"/>
      <c r="Y3" s="173"/>
    </row>
    <row r="4" spans="1:52" s="14" customFormat="1" ht="176.25" customHeight="1" thickBot="1">
      <c r="A4" s="84" t="s">
        <v>89</v>
      </c>
      <c r="B4" s="85" t="s">
        <v>2103</v>
      </c>
      <c r="C4" s="86" t="s">
        <v>2113</v>
      </c>
      <c r="D4" s="86" t="s">
        <v>2110</v>
      </c>
      <c r="E4" s="86" t="s">
        <v>2111</v>
      </c>
      <c r="F4" s="86" t="s">
        <v>2112</v>
      </c>
      <c r="G4" s="86" t="s">
        <v>2105</v>
      </c>
      <c r="H4" s="86" t="s">
        <v>2106</v>
      </c>
      <c r="I4" s="86" t="s">
        <v>2107</v>
      </c>
      <c r="J4" s="86" t="s">
        <v>2108</v>
      </c>
      <c r="K4" s="86" t="s">
        <v>2104</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3" t="s">
        <v>2446</v>
      </c>
      <c r="AT4" s="13" t="s">
        <v>2447</v>
      </c>
      <c r="AU4" s="13" t="s">
        <v>2448</v>
      </c>
      <c r="AV4" s="13" t="s">
        <v>2449</v>
      </c>
      <c r="AW4" s="13" t="s">
        <v>2450</v>
      </c>
      <c r="AX4" s="13" t="s">
        <v>2451</v>
      </c>
      <c r="AY4" s="13" t="s">
        <v>2444</v>
      </c>
      <c r="AZ4" s="13" t="s">
        <v>2445</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IF('（20250101着工～） 建築工事届（別記第40号様式）'!J84="", "", '（20250101着工～）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'（20250101着工～） 建築工事届（別記第40号様式）'!L60</f>
        <v>0</v>
      </c>
      <c r="O6" s="55">
        <f>'（20250101着工～） 建築工事届（別記第40号様式）'!Q60</f>
        <v>0</v>
      </c>
      <c r="P6" s="55" t="e">
        <f>VLOOKUP('（20250101着工～） 建築工事届（別記第40号様式）'!J72&amp;'（20250101着工～） 建築工事届（別記第40号様式）'!O72,'市町村コード (2)'!D:E,2,FALSE)</f>
        <v>#N/A</v>
      </c>
      <c r="Q6" s="55"/>
      <c r="R6" s="61" t="str">
        <f>IF(F6=0,"",C6)</f>
        <v/>
      </c>
      <c r="S6" s="56" t="str">
        <f t="shared" ref="S6:S18" si="0">IF(K6=0,"",K6)</f>
        <v/>
      </c>
      <c r="T6" s="56" t="str">
        <f>IF('（20250101着工～） 建築工事届（別記第40号様式）'!AN65=TRUE,1,IF('（20250101着工～） 建築工事届（別記第40号様式）'!AO65,2,IF('（20250101着工～） 建築工事届（別記第40号様式）'!AP65,3,IF('（20250101着工～） 建築工事届（別記第40号様式）'!AN66,4,IF('（20250101着工～） 建築工事届（別記第40号様式）'!AO66,5,IF('（20250101着工～） 建築工事届（別記第40号様式）'!AP66,6,""))))))</f>
        <v/>
      </c>
      <c r="U6" s="56" t="str">
        <f>IF('（20250101着工～） 建築工事届（別記第40号様式）'!AN67,1,IF('（20250101着工～） 建築工事届（別記第40号様式）'!AO67,2,IF('（20250101着工～） 建築工事届（別記第40号様式）'!AN68,3,IF('（20250101着工～） 建築工事届（別記第40号様式）'!AO68,4,IF('（20250101着工～） 建築工事届（別記第40号様式）'!AP68,5,"")))))</f>
        <v/>
      </c>
      <c r="V6" s="56" t="str">
        <f>IF('（20250101着工～） 建築工事届（別記第40号様式）'!AN73,1,IF('（20250101着工～） 建築工事届（別記第40号様式）'!AO73,2,IF('（20250101着工～） 建築工事届（別記第40号様式）'!AN74,3,IF('（20250101着工～） 建築工事届（別記第40号様式）'!AO74,4,IF('（20250101着工～） 建築工事届（別記第40号様式）'!AN75,5,"")))))</f>
        <v/>
      </c>
      <c r="W6" s="56" t="str">
        <f>IF('（20250101着工～） 建築工事届（別記第40号様式）'!AN78=TRUE,1,IF('（20250101着工～） 建築工事届（別記第40号様式）'!AO78=TRUE,2,IF('（20250101着工～） 建築工事届（別記第40号様式）'!AP78=TRUE,3,IF('（20250101着工～） 建築工事届（別記第40号様式）'!AQ78=TRUE,4,""))))</f>
        <v/>
      </c>
      <c r="X6" s="57" t="str">
        <f>IF('（20250101着工～） 建築工事届（別記第40号様式）'!J81="", "",'（20250101着工～） 建築工事届（別記第40号様式）'!J81)</f>
        <v/>
      </c>
      <c r="Y6" s="57" t="str">
        <f>IF('（20250101着工～） 建築工事届（別記第40号様式）'!J86="", "",'（20250101着工～） 建築工事届（別記第40号様式）'!J86)</f>
        <v/>
      </c>
      <c r="Z6" s="56" t="str">
        <f>IF('（20250101着工～） 建築工事届（別記第40号様式）'!AN87,1,"")</f>
        <v/>
      </c>
      <c r="AA6" s="56" t="str">
        <f>IF('（20250101着工～） 建築工事届（別記第40号様式）'!J88="", "",'（20250101着工～） 建築工事届（別記第40号様式）'!J88)</f>
        <v/>
      </c>
      <c r="AB6" s="172" t="str">
        <f>IF(ISBLANK('（20250101着工～） 建築工事届（別記第40号様式）'!K90),"",'（20250101着工～） 建築工事届（別記第40号様式）'!K90)</f>
        <v/>
      </c>
      <c r="AC6" s="57" t="str">
        <f>IF('（20250101着工～） 建築工事届（別記第40号様式）'!K92="", "", '（20250101着工～） 建築工事届（別記第40号様式）'!K92)</f>
        <v/>
      </c>
      <c r="AD6" s="56" t="str">
        <f>IF('（20250101着工～） 建築工事届（別記第40号様式）'!K100="", "", '（20250101着工～） 建築工事届（別記第40号様式）'!K100)</f>
        <v/>
      </c>
      <c r="AE6" s="56" t="str">
        <f>IF('（20250101着工～） 建築工事届（別記第40号様式）'!K104="", "",'（20250101着工～） 建築工事届（別記第40号様式）'!K104)</f>
        <v/>
      </c>
      <c r="AF6" s="56" t="str">
        <f>IF('（20250101着工～） 建築工事届（別記第40号様式）'!M106="", "",'（20250101着工～） 建築工事届（別記第40号様式）'!M106)</f>
        <v/>
      </c>
      <c r="AG6" s="58" t="str">
        <f>IF('（20250101着工～） 建築工事届（別記第40号様式）'!R109="", "",'（20250101着工～） 建築工事届（別記第40号様式）'!R109)</f>
        <v/>
      </c>
      <c r="AH6" s="56" t="str">
        <f>IF('（20250101着工～） 建築工事届（別記第40号様式）'!AN117,1,IF('（20250101着工～） 建築工事届（別記第40号様式）'!AO117,2,""))</f>
        <v/>
      </c>
      <c r="AI6" s="56" t="str">
        <f>IF('（20250101着工～） 建築工事届（別記第40号様式）'!AN118=TRUE,1,
    IF('（20250101着工～） 建築工事届（別記第40号様式）'!AO118=TRUE,2,
        IF('（20250101着工～） 建築工事届（別記第40号様式）'!AP118=TRUE,3,
            IF('（20250101着工～） 建築工事届（別記第40号様式）'!AN119=TRUE,4,
                IF('（20250101着工～） 建築工事届（別記第40号様式）'!AO119=TRUE,5,"")
            )
        )
    )
)</f>
        <v/>
      </c>
      <c r="AJ6" s="56" t="str">
        <f>IF('（20250101着工～） 建築工事届（別記第40号様式）'!AN120,1,IF('（20250101着工～） 建築工事届（別記第40号様式）'!AO120,2,IF('（20250101着工～） 建築工事届（別記第40号様式）'!AP120,3,"")))</f>
        <v/>
      </c>
      <c r="AK6" s="56" t="str">
        <f>IF('（20250101着工～） 建築工事届（別記第40号様式）'!AN121,1,IF('（20250101着工～） 建築工事届（別記第40号様式）'!AO121,2,IF('（20250101着工～） 建築工事届（別記第40号様式）'!AP121,3,"")))</f>
        <v/>
      </c>
      <c r="AL6" s="56" t="str">
        <f>IF('（20250101着工～） 建築工事届（別記第40号様式）'!AN122,1,IF('（20250101着工～） 建築工事届（別記第40号様式）'!AO122,2,IF('（20250101着工～） 建築工事届（別記第40号様式）'!AP122,3,"")))</f>
        <v/>
      </c>
      <c r="AM6" s="56" t="str">
        <f>IF('（20250101着工～） 建築工事届（別記第40号様式）'!AN123,1,"")</f>
        <v/>
      </c>
      <c r="AN6" s="56" t="str">
        <f>IF('（20250101着工～） 建築工事届（別記第40号様式）'!J124=0,"",'（20250101着工～） 建築工事届（別記第40号様式）'!J124)</f>
        <v/>
      </c>
      <c r="AO6" s="56" t="str">
        <f>IF('（20250101着工～） 建築工事届（別記第40号様式）'!J125="","",'（20250101着工～） 建築工事届（別記第40号様式）'!J125)</f>
        <v/>
      </c>
      <c r="AP6" s="56" t="str">
        <f>IF('（20250101着工～） 建築工事届（別記第40号様式）'!L157=0,"",'（20250101着工～） 建築工事届（別記第40号様式）'!L157)</f>
        <v/>
      </c>
      <c r="AQ6" s="56" t="str">
        <f>IF('（20250101着工～） 建築工事届（別記第40号様式）'!AN158,1,IF('（20250101着工～） 建築工事届（別記第40号様式）'!AO158,2,IF('（20250101着工～） 建築工事届（別記第40号様式）'!AP158,3,"")))</f>
        <v/>
      </c>
      <c r="AR6" s="56" t="str">
        <f t="shared" ref="AR6:AR37" si="1">T6&amp;AI6&amp;AM6</f>
        <v/>
      </c>
      <c r="AS6" s="57" t="str">
        <f>IF('（20250101着工～） 建築工事届（別記第40号様式）'!N94="", "", '（20250101着工～） 建築工事届（別記第40号様式）'!N94)</f>
        <v/>
      </c>
      <c r="AT6" s="57" t="str">
        <f>IF('（20250101着工～） 建築工事届（別記第40号様式）'!N95="", "", '（20250101着工～） 建築工事届（別記第40号様式）'!N95)</f>
        <v/>
      </c>
      <c r="AU6" s="57" t="str">
        <f>IF('（20250101着工～） 建築工事届（別記第40号様式）'!N96="", "", '（20250101着工～） 建築工事届（別記第40号様式）'!N96)</f>
        <v/>
      </c>
      <c r="AV6" s="56" t="str">
        <f>IF('（20250101着工～） 建築工事届（別記第40号様式）'!N97="", "", '（20250101着工～） 建築工事届（別記第40号様式）'!N97)</f>
        <v/>
      </c>
      <c r="AW6" s="57" t="str">
        <f>IF('（20250101着工～） 建築工事届（別記第40号様式）'!N98="", "", '（20250101着工～） 建築工事届（別記第40号様式）'!N98)</f>
        <v/>
      </c>
      <c r="AX6" s="56" t="str">
        <f>IF('（20250101着工～） 建築工事届（別記第40号様式）'!N99="", "", '（20250101着工～） 建築工事届（別記第40号様式）'!N99)</f>
        <v/>
      </c>
      <c r="AY6" s="56" t="str">
        <f>IF('（20250101着工～） 建築工事届（別記第40号様式）'!AN102,1,"")</f>
        <v/>
      </c>
      <c r="AZ6" s="57" t="str">
        <f>IF('（20250101着工～） 建築工事届（別記第40号様式）'!J85="", "", '（20250101着工～） 建築工事届（別記第40号様式）'!J85)</f>
        <v/>
      </c>
    </row>
    <row r="7" spans="1:52" s="59" customFormat="1" ht="14.25">
      <c r="A7" s="53">
        <v>2</v>
      </c>
      <c r="B7" s="54">
        <v>1</v>
      </c>
      <c r="C7" s="54" t="str">
        <f>C6</f>
        <v/>
      </c>
      <c r="D7" s="54">
        <f t="shared" ref="D7:D17" si="2">IF(C7="",0,1)</f>
        <v>0</v>
      </c>
      <c r="E7" s="54">
        <f>E6</f>
        <v>0</v>
      </c>
      <c r="F7" s="54">
        <f t="shared" ref="F7:F17" si="3">IF(E7&gt;1,D7,0)</f>
        <v>0</v>
      </c>
      <c r="G7" s="328">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IF('（20250101着工～） 建築工事届（別記第40号様式）'!AO123,2,"")</f>
        <v/>
      </c>
      <c r="AN7" s="56" t="str">
        <f>IF('（20250101着工～） 建築工事届（別記第40号様式）'!Q124=0,"",'（20250101着工～） 建築工事届（別記第40号様式）'!Q124)</f>
        <v/>
      </c>
      <c r="AO7" s="56" t="str">
        <f>IF('（20250101着工～） 建築工事届（別記第40号様式）'!Q125="","",'（20250101着工～） 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IF('（20250101着工～） 建築工事届（別記第40号様式）'!AP123,3,"")</f>
        <v/>
      </c>
      <c r="AN8" s="56" t="str">
        <f>IF('（20250101着工～） 建築工事届（別記第40号様式）'!X124=0,"",'（20250101着工～） 建築工事届（別記第40号様式）'!X124)</f>
        <v/>
      </c>
      <c r="AO8" s="56" t="str">
        <f>IF('（20250101着工～） 建築工事届（別記第40号様式）'!X125="","",'（20250101着工～） 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IF('（20250101着工～） 建築工事届（別記第40号様式）'!AQ123,4,"")</f>
        <v/>
      </c>
      <c r="AN9" s="56" t="str">
        <f>IF('（20250101着工～） 建築工事届（別記第40号様式）'!AE124=0,"",'（20250101着工～） 建築工事届（別記第40号様式）'!AE124)</f>
        <v/>
      </c>
      <c r="AO9" s="56" t="str">
        <f>IF('（20250101着工～） 建築工事届（別記第40号様式）'!AE125="","",'（20250101着工～） 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IF('（20250101着工～） 建築工事届（別記第40号様式）'!S84="", "",'（20250101着工～）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IF('（20250101着工～） 建築工事届（別記第40号様式）'!AN65=TRUE,1,IF('（20250101着工～） 建築工事届（別記第40号様式）'!AO65,2,IF('（20250101着工～） 建築工事届（別記第40号様式）'!AP65,3,IF('（20250101着工～） 建築工事届（別記第40号様式）'!AN66,4,IF('（20250101着工～） 建築工事届（別記第40号様式）'!AO66,5,IF('（20250101着工～） 建築工事届（別記第40号様式）'!AP66,6,""))))))</f>
        <v/>
      </c>
      <c r="U10" s="66" t="str">
        <f>IF('（20250101着工～） 建築工事届（別記第40号様式）'!AN67,1,IF('（20250101着工～） 建築工事届（別記第40号様式）'!AO67,2,IF('（20250101着工～） 建築工事届（別記第40号様式）'!AN68,3,IF('（20250101着工～） 建築工事届（別記第40号様式）'!AO68,4,IF('（20250101着工～） 建築工事届（別記第40号様式）'!AP68,5,"")))))</f>
        <v/>
      </c>
      <c r="V10" s="66" t="str">
        <f>IF('（20250101着工～） 建築工事届（別記第40号様式）'!AN73,1,IF('（20250101着工～） 建築工事届（別記第40号様式）'!AO73,2,IF('（20250101着工～） 建築工事届（別記第40号様式）'!AN74,3,IF('（20250101着工～） 建築工事届（別記第40号様式）'!AO74,4,IF('（20250101着工～） 建築工事届（別記第40号様式）'!AN75,5,"")))))</f>
        <v/>
      </c>
      <c r="W10" s="66" t="str">
        <f>IF('（20250101着工～） 建築工事届（別記第40号様式）'!AN78=TRUE,1,IF('（20250101着工～） 建築工事届（別記第40号様式）'!AO78=TRUE,2,IF('（20250101着工～） 建築工事届（別記第40号様式）'!AP78=TRUE,3,IF('（20250101着工～） 建築工事届（別記第40号様式）'!AQ78=TRUE,4,""))))</f>
        <v/>
      </c>
      <c r="X10" s="67" t="str">
        <f>IF('（20250101着工～） 建築工事届（別記第40号様式）'!J81="", "",'（20250101着工～） 建築工事届（別記第40号様式）'!J81)</f>
        <v/>
      </c>
      <c r="Y10" s="67" t="str">
        <f>IF('（20250101着工～） 建築工事届（別記第40号様式）'!S86="", "",'（20250101着工～） 建築工事届（別記第40号様式）'!S86)</f>
        <v/>
      </c>
      <c r="Z10" s="66" t="str">
        <f>IF('（20250101着工～） 建築工事届（別記第40号様式）'!AO87,1,"")</f>
        <v/>
      </c>
      <c r="AA10" s="66" t="str">
        <f>IF('（20250101着工～） 建築工事届（別記第40号様式）'!S88="", "",'（20250101着工～） 建築工事届（別記第40号様式）'!S88)</f>
        <v/>
      </c>
      <c r="AB10" s="66" t="str">
        <f>IF(ISBLANK('（20250101着工～） 建築工事届（別記第40号様式）'!T90),"",'（20250101着工～） 建築工事届（別記第40号様式）'!T90)</f>
        <v/>
      </c>
      <c r="AC10" s="67" t="str">
        <f>IF('（20250101着工～） 建築工事届（別記第40号様式）'!T92="", "", '（20250101着工～） 建築工事届（別記第40号様式）'!T92)</f>
        <v/>
      </c>
      <c r="AD10" s="66" t="str">
        <f>IF('（20250101着工～） 建築工事届（別記第40号様式）'!T100="", "", '（20250101着工～） 建築工事届（別記第40号様式）'!T100)</f>
        <v/>
      </c>
      <c r="AE10" s="66" t="str">
        <f>IF('（20250101着工～） 建築工事届（別記第40号様式）'!T104="", "",'（20250101着工～） 建築工事届（別記第40号様式）'!T104)</f>
        <v/>
      </c>
      <c r="AF10" s="66" t="str">
        <f>IF('（20250101着工～） 建築工事届（別記第40号様式）'!V106="", "",'（20250101着工～） 建築工事届（別記第40号様式）'!V106)</f>
        <v/>
      </c>
      <c r="AG10" s="174"/>
      <c r="AH10" s="66" t="str">
        <f>IF('（20250101着工～） 建築工事届（別記第40号様式）'!AN129,1,IF('（20250101着工～） 建築工事届（別記第40号様式）'!AO129,2,""))</f>
        <v/>
      </c>
      <c r="AI10" s="66" t="str">
        <f>IF('（20250101着工～） 建築工事届（別記第40号様式）'!AN130=TRUE,1,
    IF('（20250101着工～） 建築工事届（別記第40号様式）'!AO130=TRUE,2,
        IF('（20250101着工～） 建築工事届（別記第40号様式）'!AP130=TRUE,3,
            IF('（20250101着工～） 建築工事届（別記第40号様式）'!AN131=TRUE,4,
                IF('（20250101着工～） 建築工事届（別記第40号様式）'!AO131=TRUE,5,"")
            )
        )
    )
)</f>
        <v/>
      </c>
      <c r="AJ10" s="66" t="str">
        <f>IF('（20250101着工～） 建築工事届（別記第40号様式）'!AN132,1,IF('（20250101着工～） 建築工事届（別記第40号様式）'!AO132,2,IF('（20250101着工～） 建築工事届（別記第40号様式）'!AP132,3,"")))</f>
        <v/>
      </c>
      <c r="AK10" s="66" t="str">
        <f>IF('（20250101着工～） 建築工事届（別記第40号様式）'!AN133,1,IF('（20250101着工～） 建築工事届（別記第40号様式）'!AO133,2,IF('（20250101着工～） 建築工事届（別記第40号様式）'!AP133,3,"")))</f>
        <v/>
      </c>
      <c r="AL10" s="66" t="str">
        <f>IF('（20250101着工～） 建築工事届（別記第40号様式）'!AN134,1,IF('（20250101着工～） 建築工事届（別記第40号様式）'!AO134,2,IF('（20250101着工～） 建築工事届（別記第40号様式）'!AP134,3,"")))</f>
        <v/>
      </c>
      <c r="AM10" s="66" t="str">
        <f>IF('（20250101着工～） 建築工事届（別記第40号様式）'!AN135,1,"")</f>
        <v/>
      </c>
      <c r="AN10" s="66" t="str">
        <f>IF('（20250101着工～） 建築工事届（別記第40号様式）'!J136=0,"",'（20250101着工～） 建築工事届（別記第40号様式）'!J136)</f>
        <v/>
      </c>
      <c r="AO10" s="66" t="str">
        <f>IF('（20250101着工～） 建築工事届（別記第40号様式）'!J137="","",'（20250101着工～） 建築工事届（別記第40号様式）'!J137)</f>
        <v/>
      </c>
      <c r="AP10" s="171"/>
      <c r="AQ10" s="171"/>
      <c r="AR10" s="66" t="str">
        <f t="shared" si="1"/>
        <v/>
      </c>
      <c r="AS10" s="67" t="str">
        <f>IF('（20250101着工～） 建築工事届（別記第40号様式）'!W94="", "", '（20250101着工～） 建築工事届（別記第40号様式）'!W94)</f>
        <v/>
      </c>
      <c r="AT10" s="67" t="str">
        <f>IF('（20250101着工～） 建築工事届（別記第40号様式）'!W95="", "", '（20250101着工～） 建築工事届（別記第40号様式）'!W95)</f>
        <v/>
      </c>
      <c r="AU10" s="67" t="str">
        <f>IF('（20250101着工～） 建築工事届（別記第40号様式）'!W96="", "", '（20250101着工～） 建築工事届（別記第40号様式）'!W96)</f>
        <v/>
      </c>
      <c r="AV10" s="66" t="str">
        <f>IF('（20250101着工～） 建築工事届（別記第40号様式）'!W97="", "", '（20250101着工～） 建築工事届（別記第40号様式）'!W97)</f>
        <v/>
      </c>
      <c r="AW10" s="67" t="str">
        <f>IF('（20250101着工～） 建築工事届（別記第40号様式）'!W98="", "", '（20250101着工～） 建築工事届（別記第40号様式）'!W98)</f>
        <v/>
      </c>
      <c r="AX10" s="66" t="str">
        <f>IF('（20250101着工～） 建築工事届（別記第40号様式）'!W99="", "", '（20250101着工～） 建築工事届（別記第40号様式）'!W99)</f>
        <v/>
      </c>
      <c r="AY10" s="66" t="str">
        <f>IF('（20250101着工～） 建築工事届（別記第40号様式）'!AO102,1,"")</f>
        <v/>
      </c>
      <c r="AZ10" s="67" t="str">
        <f>IF('（20250101着工～） 建築工事届（別記第40号様式）'!S85="", "", '（20250101着工～） 建築工事届（別記第40号様式）'!S85)</f>
        <v/>
      </c>
    </row>
    <row r="11" spans="1:52" s="69" customFormat="1" ht="14.25">
      <c r="A11" s="62">
        <v>6</v>
      </c>
      <c r="B11" s="63">
        <v>2</v>
      </c>
      <c r="C11" s="63" t="str">
        <f>C10</f>
        <v/>
      </c>
      <c r="D11" s="63">
        <f t="shared" si="2"/>
        <v>0</v>
      </c>
      <c r="E11" s="63">
        <f>E10</f>
        <v>0</v>
      </c>
      <c r="F11" s="63">
        <f t="shared" si="3"/>
        <v>0</v>
      </c>
      <c r="G11" s="327">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IF('（20250101着工～） 建築工事届（別記第40号様式）'!AO135,2,"")</f>
        <v/>
      </c>
      <c r="AN11" s="66" t="str">
        <f>IF('（20250101着工～） 建築工事届（別記第40号様式）'!Q136=0,"",'（20250101着工～） 建築工事届（別記第40号様式）'!Q136)</f>
        <v/>
      </c>
      <c r="AO11" s="66" t="str">
        <f>IF('（20250101着工～） 建築工事届（別記第40号様式）'!Q137="","",'（20250101着工～） 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IF('（20250101着工～） 建築工事届（別記第40号様式）'!AP135,3,"")</f>
        <v/>
      </c>
      <c r="AN12" s="66" t="str">
        <f>IF('（20250101着工～） 建築工事届（別記第40号様式）'!X136=0,"",'（20250101着工～） 建築工事届（別記第40号様式）'!X136)</f>
        <v/>
      </c>
      <c r="AO12" s="66" t="str">
        <f>IF('（20250101着工～） 建築工事届（別記第40号様式）'!X137="","",'（20250101着工～） 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IF('（20250101着工～） 建築工事届（別記第40号様式）'!AQ135,4,"")</f>
        <v/>
      </c>
      <c r="AN13" s="66" t="str">
        <f>IF('（20250101着工～） 建築工事届（別記第40号様式）'!AE136=0,"",'（20250101着工～） 建築工事届（別記第40号様式）'!AE136)</f>
        <v/>
      </c>
      <c r="AO13" s="66" t="str">
        <f>IF('（20250101着工～） 建築工事届（別記第40号様式）'!AE137="","",'（20250101着工～） 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IF('（20250101着工～） 建築工事届（別記第40号様式）'!AB84="", "", '（20250101着工～）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IF('（20250101着工～） 建築工事届（別記第40号様式）'!AN65=TRUE,1,IF('（20250101着工～） 建築工事届（別記第40号様式）'!AO65,2,IF('（20250101着工～） 建築工事届（別記第40号様式）'!AP65,3,IF('（20250101着工～） 建築工事届（別記第40号様式）'!AN66,4,IF('（20250101着工～） 建築工事届（別記第40号様式）'!AO66,5,IF('（20250101着工～） 建築工事届（別記第40号様式）'!AP66,6,""))))))</f>
        <v/>
      </c>
      <c r="U14" s="75" t="str">
        <f>IF('（20250101着工～） 建築工事届（別記第40号様式）'!AN67,1,IF('（20250101着工～） 建築工事届（別記第40号様式）'!AO67,2,IF('（20250101着工～） 建築工事届（別記第40号様式）'!AN68,3,IF('（20250101着工～） 建築工事届（別記第40号様式）'!AO68,4,IF('（20250101着工～） 建築工事届（別記第40号様式）'!AP68,5,"")))))</f>
        <v/>
      </c>
      <c r="V14" s="75" t="str">
        <f>IF('（20250101着工～） 建築工事届（別記第40号様式）'!AN73,1,IF('（20250101着工～） 建築工事届（別記第40号様式）'!AO73,2,IF('（20250101着工～） 建築工事届（別記第40号様式）'!AN74,3,IF('（20250101着工～） 建築工事届（別記第40号様式）'!AO74,4,IF('（20250101着工～） 建築工事届（別記第40号様式）'!AN75,5,"")))))</f>
        <v/>
      </c>
      <c r="W14" s="75" t="str">
        <f>IF('（20250101着工～） 建築工事届（別記第40号様式）'!AN78=TRUE,1,IF('（20250101着工～） 建築工事届（別記第40号様式）'!AO78=TRUE,2,IF('（20250101着工～） 建築工事届（別記第40号様式）'!AP78=TRUE,3,IF('（20250101着工～） 建築工事届（別記第40号様式）'!AQ78=TRUE,4,""))))</f>
        <v/>
      </c>
      <c r="X14" s="76" t="str">
        <f>IF('（20250101着工～） 建築工事届（別記第40号様式）'!J81="", "",'（20250101着工～） 建築工事届（別記第40号様式）'!J81)</f>
        <v/>
      </c>
      <c r="Y14" s="76" t="str">
        <f>IF('（20250101着工～） 建築工事届（別記第40号様式）'!AB86="", "",'（20250101着工～） 建築工事届（別記第40号様式）'!AB86)</f>
        <v/>
      </c>
      <c r="Z14" s="75" t="str">
        <f>IF('（20250101着工～） 建築工事届（別記第40号様式）'!AP87,1,"")</f>
        <v/>
      </c>
      <c r="AA14" s="75" t="str">
        <f>IF('（20250101着工～） 建築工事届（別記第40号様式）'!AB88="", "",'（20250101着工～） 建築工事届（別記第40号様式）'!AB88)</f>
        <v/>
      </c>
      <c r="AB14" s="75" t="str">
        <f>IF(ISBLANK('（20250101着工～） 建築工事届（別記第40号様式）'!AC90),"",'（20250101着工～） 建築工事届（別記第40号様式）'!AC90)</f>
        <v/>
      </c>
      <c r="AC14" s="76" t="str">
        <f>IF('（20250101着工～） 建築工事届（別記第40号様式）'!AC92="", "", '（20250101着工～） 建築工事届（別記第40号様式）'!AC92)</f>
        <v/>
      </c>
      <c r="AD14" s="75" t="str">
        <f>IF('（20250101着工～） 建築工事届（別記第40号様式）'!AC100="", "", '（20250101着工～） 建築工事届（別記第40号様式）'!AC100)</f>
        <v/>
      </c>
      <c r="AE14" s="75" t="str">
        <f>IF('（20250101着工～） 建築工事届（別記第40号様式）'!AC104="", "",'（20250101着工～） 建築工事届（別記第40号様式）'!AC104)</f>
        <v/>
      </c>
      <c r="AF14" s="75" t="str">
        <f>IF('（20250101着工～） 建築工事届（別記第40号様式）'!AE106="", "",'（20250101着工～） 建築工事届（別記第40号様式）'!AE106)</f>
        <v/>
      </c>
      <c r="AG14" s="174"/>
      <c r="AH14" s="75" t="str">
        <f>IF('（20250101着工～） 建築工事届（別記第40号様式）'!AN141,1,IF('（20250101着工～） 建築工事届（別記第40号様式）'!AO141,2,""))</f>
        <v/>
      </c>
      <c r="AI14" s="75" t="str">
        <f>IF('（20250101着工～） 建築工事届（別記第40号様式）'!AN142=TRUE,1,
    IF('（20250101着工～） 建築工事届（別記第40号様式）'!AO142=TRUE,2,
        IF('（20250101着工～） 建築工事届（別記第40号様式）'!AP142=TRUE,3,
            IF('（20250101着工～） 建築工事届（別記第40号様式）'!AN143=TRUE,4,
                IF('（20250101着工～） 建築工事届（別記第40号様式）'!AO143=TRUE,5,"")
            )
        )
    )
)</f>
        <v/>
      </c>
      <c r="AJ14" s="75" t="str">
        <f>IF('（20250101着工～） 建築工事届（別記第40号様式）'!AN144,1,IF('（20250101着工～） 建築工事届（別記第40号様式）'!AO144,2,IF('（20250101着工～） 建築工事届（別記第40号様式）'!AP144,3,"")))</f>
        <v/>
      </c>
      <c r="AK14" s="75" t="str">
        <f>IF('（20250101着工～） 建築工事届（別記第40号様式）'!AN145,1,IF('（20250101着工～） 建築工事届（別記第40号様式）'!AO145,2,IF('（20250101着工～） 建築工事届（別記第40号様式）'!AP145,3,"")))</f>
        <v/>
      </c>
      <c r="AL14" s="75" t="str">
        <f>IF('（20250101着工～） 建築工事届（別記第40号様式）'!AN146,1,IF('（20250101着工～） 建築工事届（別記第40号様式）'!AO146,2,IF('（20250101着工～） 建築工事届（別記第40号様式）'!AP146,3,"")))</f>
        <v/>
      </c>
      <c r="AM14" s="75" t="str">
        <f>IF('（20250101着工～） 建築工事届（別記第40号様式）'!AN147,1,"")</f>
        <v/>
      </c>
      <c r="AN14" s="75" t="str">
        <f>IF('（20250101着工～） 建築工事届（別記第40号様式）'!J148=0,"",'（20250101着工～） 建築工事届（別記第40号様式）'!J148)</f>
        <v/>
      </c>
      <c r="AO14" s="75" t="str">
        <f>IF('（20250101着工～） 建築工事届（別記第40号様式）'!J149="","",'（20250101着工～） 建築工事届（別記第40号様式）'!J149)</f>
        <v/>
      </c>
      <c r="AP14" s="171"/>
      <c r="AQ14" s="171"/>
      <c r="AR14" s="75" t="str">
        <f t="shared" si="1"/>
        <v/>
      </c>
      <c r="AS14" s="76" t="str">
        <f>IF('（20250101着工～） 建築工事届（別記第40号様式）'!AF94="", "", '（20250101着工～） 建築工事届（別記第40号様式）'!AF94)</f>
        <v/>
      </c>
      <c r="AT14" s="76" t="str">
        <f>IF('（20250101着工～） 建築工事届（別記第40号様式）'!AF95="", "", '（20250101着工～） 建築工事届（別記第40号様式）'!AF95)</f>
        <v/>
      </c>
      <c r="AU14" s="76" t="str">
        <f>IF('（20250101着工～） 建築工事届（別記第40号様式）'!AF96="", "", '（20250101着工～） 建築工事届（別記第40号様式）'!AF96)</f>
        <v/>
      </c>
      <c r="AV14" s="75" t="str">
        <f>IF('（20250101着工～） 建築工事届（別記第40号様式）'!AF97="", "", '（20250101着工～） 建築工事届（別記第40号様式）'!AF97)</f>
        <v/>
      </c>
      <c r="AW14" s="76" t="str">
        <f>IF('（20250101着工～） 建築工事届（別記第40号様式）'!AF98="", "", '（20250101着工～） 建築工事届（別記第40号様式）'!AF98)</f>
        <v/>
      </c>
      <c r="AX14" s="75" t="str">
        <f>IF('（20250101着工～） 建築工事届（別記第40号様式）'!AF99="", "", '（20250101着工～） 建築工事届（別記第40号様式）'!AF99)</f>
        <v/>
      </c>
      <c r="AY14" s="75" t="str">
        <f>IF('（20250101着工～） 建築工事届（別記第40号様式）'!AP102,1,"")</f>
        <v/>
      </c>
      <c r="AZ14" s="76" t="str">
        <f>IF('（20250101着工～） 建築工事届（別記第40号様式）'!AB85="", "", '（20250101着工～） 建築工事届（別記第40号様式）'!AB85)</f>
        <v/>
      </c>
    </row>
    <row r="15" spans="1:52" s="78" customFormat="1" ht="14.25">
      <c r="A15" s="71">
        <v>10</v>
      </c>
      <c r="B15" s="72">
        <v>3</v>
      </c>
      <c r="C15" s="72" t="str">
        <f>C14</f>
        <v/>
      </c>
      <c r="D15" s="72">
        <f t="shared" si="2"/>
        <v>0</v>
      </c>
      <c r="E15" s="72">
        <f t="shared" si="10"/>
        <v>0</v>
      </c>
      <c r="F15" s="72">
        <f t="shared" si="3"/>
        <v>0</v>
      </c>
      <c r="G15" s="326">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IF('（20250101着工～） 建築工事届（別記第40号様式）'!AO147,2,"")</f>
        <v/>
      </c>
      <c r="AN15" s="75" t="str">
        <f>IF('（20250101着工～） 建築工事届（別記第40号様式）'!Q148=0,"",'（20250101着工～） 建築工事届（別記第40号様式）'!Q148)</f>
        <v/>
      </c>
      <c r="AO15" s="75" t="str">
        <f>IF('（20250101着工～） 建築工事届（別記第40号様式）'!Q149="","",'（20250101着工～） 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IF('（20250101着工～） 建築工事届（別記第40号様式）'!AP147,3,"")</f>
        <v/>
      </c>
      <c r="AN16" s="75" t="str">
        <f>IF('（20250101着工～） 建築工事届（別記第40号様式）'!X148=0,"",'（20250101着工～） 建築工事届（別記第40号様式）'!X148)</f>
        <v/>
      </c>
      <c r="AO16" s="75" t="str">
        <f>IF('（20250101着工～） 建築工事届（別記第40号様式）'!X149="","",'（20250101着工～） 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IF('（20250101着工～） 建築工事届（別記第40号様式）'!AQ147,4,"")</f>
        <v/>
      </c>
      <c r="AN17" s="75" t="str">
        <f>IF('（20250101着工～） 建築工事届（別記第40号様式）'!AE148=0,"",'（20250101着工～） 建築工事届（別記第40号様式）'!AE148)</f>
        <v/>
      </c>
      <c r="AO17" s="75" t="str">
        <f>IF('（20250101着工～） 建築工事届（別記第40号様式）'!AE149="","",'（20250101着工～） 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t="str">
        <f>T6</f>
        <v/>
      </c>
      <c r="U18" s="93" t="str">
        <f>U6</f>
        <v/>
      </c>
      <c r="V18" s="93" t="str">
        <f>V6</f>
        <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t="str">
        <f>T18</f>
        <v/>
      </c>
      <c r="U19" s="93" t="str">
        <f t="shared" si="20"/>
        <v/>
      </c>
      <c r="V19" s="93" t="str">
        <f t="shared" ref="V19:AD19" si="35">V18</f>
        <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t="str">
        <f>T19</f>
        <v/>
      </c>
      <c r="U20" s="93" t="str">
        <f t="shared" si="20"/>
        <v/>
      </c>
      <c r="V20" s="93" t="str">
        <f t="shared" si="21"/>
        <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t="str">
        <f>T20</f>
        <v/>
      </c>
      <c r="U21" s="93" t="str">
        <f t="shared" si="20"/>
        <v/>
      </c>
      <c r="V21" s="93" t="str">
        <f t="shared" si="21"/>
        <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t="str">
        <f>T6</f>
        <v/>
      </c>
      <c r="U22" s="100" t="str">
        <f>U6</f>
        <v/>
      </c>
      <c r="V22" s="100" t="str">
        <f>V6</f>
        <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t="str">
        <f>T22</f>
        <v/>
      </c>
      <c r="U23" s="100" t="str">
        <f>U7</f>
        <v/>
      </c>
      <c r="V23" s="100" t="str">
        <f t="shared" ref="V23:X25" si="43">V22</f>
        <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t="str">
        <f>T23</f>
        <v/>
      </c>
      <c r="U24" s="100" t="str">
        <f>U8</f>
        <v/>
      </c>
      <c r="V24" s="100" t="str">
        <f t="shared" si="43"/>
        <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t="str">
        <f>T24</f>
        <v/>
      </c>
      <c r="U25" s="100" t="str">
        <f>U9</f>
        <v/>
      </c>
      <c r="V25" s="100" t="str">
        <f t="shared" si="43"/>
        <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t="str">
        <f>T6</f>
        <v/>
      </c>
      <c r="U26" s="119" t="str">
        <f>U6</f>
        <v/>
      </c>
      <c r="V26" s="119" t="str">
        <f>V6</f>
        <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t="str">
        <f t="shared" ref="T27:AB27" si="55">T26</f>
        <v/>
      </c>
      <c r="U27" s="119" t="str">
        <f t="shared" si="55"/>
        <v/>
      </c>
      <c r="V27" s="119" t="str">
        <f t="shared" si="55"/>
        <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t="str">
        <f t="shared" ref="T28:Y28" si="60">T27</f>
        <v/>
      </c>
      <c r="U28" s="119" t="str">
        <f t="shared" si="60"/>
        <v/>
      </c>
      <c r="V28" s="119" t="str">
        <f t="shared" si="60"/>
        <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t="str">
        <f>T28</f>
        <v/>
      </c>
      <c r="U29" s="119" t="str">
        <f t="shared" ref="U29:AH29" si="62">U28</f>
        <v/>
      </c>
      <c r="V29" s="119" t="str">
        <f t="shared" si="62"/>
        <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t="str">
        <f>T6</f>
        <v/>
      </c>
      <c r="U30" s="125" t="str">
        <f>U6</f>
        <v/>
      </c>
      <c r="V30" s="125" t="str">
        <f>V6</f>
        <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t="str">
        <f t="shared" ref="T31:V31" si="64">T30</f>
        <v/>
      </c>
      <c r="U31" s="125" t="str">
        <f t="shared" si="64"/>
        <v/>
      </c>
      <c r="V31" s="125" t="str">
        <f t="shared" si="64"/>
        <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t="str">
        <f>T31</f>
        <v/>
      </c>
      <c r="U32" s="125" t="str">
        <f t="shared" ref="U32:V33" si="70">U31</f>
        <v/>
      </c>
      <c r="V32" s="125" t="str">
        <f t="shared" si="70"/>
        <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t="str">
        <f>T32</f>
        <v/>
      </c>
      <c r="U33" s="125" t="str">
        <f t="shared" si="70"/>
        <v/>
      </c>
      <c r="V33" s="125" t="str">
        <f t="shared" si="70"/>
        <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t="str">
        <f>T6</f>
        <v/>
      </c>
      <c r="U34" s="104" t="str">
        <f>U6</f>
        <v/>
      </c>
      <c r="V34" s="104" t="str">
        <f>V6</f>
        <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t="str">
        <f t="shared" ref="T35:AF35" si="77">T34</f>
        <v/>
      </c>
      <c r="U35" s="104" t="str">
        <f t="shared" si="77"/>
        <v/>
      </c>
      <c r="V35" s="104" t="str">
        <f t="shared" si="77"/>
        <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t="str">
        <f>T35</f>
        <v/>
      </c>
      <c r="U36" s="104" t="str">
        <f t="shared" ref="U36:X37" si="80">U35</f>
        <v/>
      </c>
      <c r="V36" s="104" t="str">
        <f t="shared" si="80"/>
        <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t="str">
        <f>T36</f>
        <v/>
      </c>
      <c r="U37" s="104" t="str">
        <f t="shared" si="80"/>
        <v/>
      </c>
      <c r="V37" s="104" t="str">
        <f t="shared" si="80"/>
        <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t="str">
        <f>T$6</f>
        <v/>
      </c>
      <c r="U38" s="103" t="str">
        <f>U$6</f>
        <v/>
      </c>
      <c r="V38" s="103" t="str">
        <f>V$6</f>
        <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t="str">
        <f>T38</f>
        <v/>
      </c>
      <c r="U39" s="103" t="str">
        <f t="shared" ref="U39:X39" si="87">U38</f>
        <v/>
      </c>
      <c r="V39" s="103" t="str">
        <f t="shared" si="87"/>
        <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t="str">
        <f>T39</f>
        <v/>
      </c>
      <c r="U40" s="103" t="str">
        <f t="shared" ref="U40:Y41" si="92">U39</f>
        <v/>
      </c>
      <c r="V40" s="103" t="str">
        <f t="shared" si="92"/>
        <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t="str">
        <f>T40</f>
        <v/>
      </c>
      <c r="U41" s="103" t="str">
        <f t="shared" si="92"/>
        <v/>
      </c>
      <c r="V41" s="103" t="str">
        <f t="shared" si="92"/>
        <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t="str">
        <f>T$6</f>
        <v/>
      </c>
      <c r="U42" s="148" t="str">
        <f>U$6</f>
        <v/>
      </c>
      <c r="V42" s="148" t="str">
        <f>V$6</f>
        <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t="str">
        <f t="shared" ref="T43:V45" si="105">T42</f>
        <v/>
      </c>
      <c r="U43" s="148" t="str">
        <f t="shared" si="105"/>
        <v/>
      </c>
      <c r="V43" s="148" t="str">
        <f t="shared" si="105"/>
        <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t="str">
        <f t="shared" si="105"/>
        <v/>
      </c>
      <c r="U44" s="148" t="str">
        <f t="shared" si="105"/>
        <v/>
      </c>
      <c r="V44" s="148" t="str">
        <f t="shared" si="105"/>
        <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t="str">
        <f t="shared" si="105"/>
        <v/>
      </c>
      <c r="U45" s="148" t="str">
        <f t="shared" si="105"/>
        <v/>
      </c>
      <c r="V45" s="148" t="str">
        <f t="shared" si="105"/>
        <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t="str">
        <f>T$6</f>
        <v/>
      </c>
      <c r="U46" s="162" t="str">
        <f>U$6</f>
        <v/>
      </c>
      <c r="V46" s="162" t="str">
        <f>V$6</f>
        <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t="str">
        <f t="shared" ref="T47:V49" si="116">T46</f>
        <v/>
      </c>
      <c r="U47" s="162" t="str">
        <f t="shared" si="116"/>
        <v/>
      </c>
      <c r="V47" s="162" t="str">
        <f t="shared" si="116"/>
        <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t="str">
        <f t="shared" si="116"/>
        <v/>
      </c>
      <c r="U48" s="162" t="str">
        <f t="shared" si="116"/>
        <v/>
      </c>
      <c r="V48" s="162" t="str">
        <f t="shared" si="116"/>
        <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t="str">
        <f t="shared" si="116"/>
        <v/>
      </c>
      <c r="U49" s="162" t="str">
        <f t="shared" si="116"/>
        <v/>
      </c>
      <c r="V49" s="162" t="str">
        <f t="shared" si="116"/>
        <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t="str">
        <f>T$6</f>
        <v/>
      </c>
      <c r="U50" s="155" t="str">
        <f>U$6</f>
        <v/>
      </c>
      <c r="V50" s="155" t="str">
        <f>V$6</f>
        <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t="str">
        <f t="shared" ref="T51:V53" si="128">T50</f>
        <v/>
      </c>
      <c r="U51" s="155" t="str">
        <f t="shared" si="128"/>
        <v/>
      </c>
      <c r="V51" s="155" t="str">
        <f t="shared" si="128"/>
        <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t="str">
        <f t="shared" si="128"/>
        <v/>
      </c>
      <c r="U52" s="155" t="str">
        <f t="shared" si="128"/>
        <v/>
      </c>
      <c r="V52" s="155" t="str">
        <f t="shared" si="128"/>
        <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t="str">
        <f t="shared" si="128"/>
        <v/>
      </c>
      <c r="U53" s="155" t="str">
        <f t="shared" si="128"/>
        <v/>
      </c>
      <c r="V53" s="155" t="str">
        <f t="shared" si="128"/>
        <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t="str">
        <f>T$6</f>
        <v/>
      </c>
      <c r="U54" s="168" t="str">
        <f>U$6</f>
        <v/>
      </c>
      <c r="V54" s="168" t="str">
        <f>V$6</f>
        <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t="str">
        <f t="shared" ref="T55:V57" si="137">T54</f>
        <v/>
      </c>
      <c r="U55" s="168" t="str">
        <f t="shared" si="137"/>
        <v/>
      </c>
      <c r="V55" s="168" t="str">
        <f t="shared" si="137"/>
        <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t="str">
        <f t="shared" si="137"/>
        <v/>
      </c>
      <c r="U56" s="168" t="str">
        <f t="shared" si="137"/>
        <v/>
      </c>
      <c r="V56" s="168" t="str">
        <f t="shared" si="137"/>
        <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t="str">
        <f t="shared" si="137"/>
        <v/>
      </c>
      <c r="U57" s="168" t="str">
        <f t="shared" si="137"/>
        <v/>
      </c>
      <c r="V57" s="168" t="str">
        <f t="shared" si="137"/>
        <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t="str">
        <f>T$6</f>
        <v/>
      </c>
      <c r="U58" s="134" t="str">
        <f>U$6</f>
        <v/>
      </c>
      <c r="V58" s="134" t="str">
        <f>V$6</f>
        <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t="str">
        <f t="shared" ref="T59:V61" si="149">T58</f>
        <v/>
      </c>
      <c r="U59" s="134" t="str">
        <f t="shared" si="149"/>
        <v/>
      </c>
      <c r="V59" s="134" t="str">
        <f t="shared" si="149"/>
        <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t="str">
        <f t="shared" si="149"/>
        <v/>
      </c>
      <c r="U60" s="134" t="str">
        <f t="shared" si="149"/>
        <v/>
      </c>
      <c r="V60" s="134" t="str">
        <f t="shared" si="149"/>
        <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t="str">
        <f t="shared" si="149"/>
        <v/>
      </c>
      <c r="U61" s="134" t="str">
        <f t="shared" si="149"/>
        <v/>
      </c>
      <c r="V61" s="134" t="str">
        <f t="shared" si="149"/>
        <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t="str">
        <f>T$6</f>
        <v/>
      </c>
      <c r="U62" s="141" t="str">
        <f>U$6</f>
        <v/>
      </c>
      <c r="V62" s="141" t="str">
        <f>V$6</f>
        <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t="str">
        <f t="shared" ref="T63:V65" si="161">T62</f>
        <v/>
      </c>
      <c r="U63" s="141" t="str">
        <f t="shared" si="161"/>
        <v/>
      </c>
      <c r="V63" s="141" t="str">
        <f t="shared" si="161"/>
        <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t="str">
        <f t="shared" si="161"/>
        <v/>
      </c>
      <c r="U64" s="141" t="str">
        <f t="shared" si="161"/>
        <v/>
      </c>
      <c r="V64" s="141" t="str">
        <f t="shared" si="161"/>
        <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t="str">
        <f t="shared" si="161"/>
        <v/>
      </c>
      <c r="U65" s="141" t="str">
        <f t="shared" si="161"/>
        <v/>
      </c>
      <c r="V65" s="141" t="str">
        <f t="shared" si="161"/>
        <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IF(COUNTIF('（20250101着工～） 建築工事届（別記第40号様式）'!AN120:AQ120,TRUE)&gt;=COLUMN()-COLUMN($S$6)+1,COLUMN()-COLUMN($S$6)+1,IF(COLUMN()-COLUMN($S$6)+1&lt;=COUNTIF('（20250101着工～） 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IF(COUNTIF('（20250101着工～） 建築工事届（別記第40号様式）'!AN120:AQ120,TRUE)&gt;=COLUMN()-COLUMN($S$7)+1,COLUMN()-COLUMN($S$7)+1,IF(COLUMN()-COLUMN($S$7)+1&lt;=COUNTIF('（20250101着工～） 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IF(COUNTIF('（20250101着工～） 建築工事届（別記第40号様式）'!AN120:AQ120,TRUE)&gt;=COLUMN()-COLUMN($S$8)+1,COLUMN()-COLUMN($S$8)+1,IF(COLUMN()-COLUMN($S$8)+1&lt;=COUNTIF('（20250101着工～） 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IF(COUNTIF('（20250101着工～） 建築工事届（別記第40号様式）'!AN120:AQ120,TRUE)&gt;=COLUMN()-COLUMN($S$9)+1,COLUMN()-COLUMN($S$9)+1,IF(COLUMN()-COLUMN($S$9)+1&lt;=COUNTIF('（20250101着工～） 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5" t="s">
        <v>2010</v>
      </c>
      <c r="AT4" s="28"/>
      <c r="AV4" s="13" t="s">
        <v>2446</v>
      </c>
      <c r="AW4" s="13" t="s">
        <v>2447</v>
      </c>
      <c r="AX4" s="13" t="s">
        <v>2448</v>
      </c>
      <c r="AY4" s="13" t="s">
        <v>2449</v>
      </c>
      <c r="AZ4" s="13" t="s">
        <v>2450</v>
      </c>
      <c r="BA4" s="13" t="s">
        <v>2451</v>
      </c>
      <c r="BB4" s="13" t="s">
        <v>2444</v>
      </c>
      <c r="BC4" s="13" t="s">
        <v>2445</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IF('（20250101着工～） 建築工事届（別記第40号様式）'!AN123=TRUE,1,IF('（20250101着工～） 建築工事届（別記第40号様式）'!AO123=TRUE,2,IF('（20250101着工～） 建築工事届（別記第40号様式）'!AP123=TRUE,3,IF('（20250101着工～） 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IF('（20250101着工～） 建築工事届（別記第40号様式）'!AN135=TRUE,1,IF('（20250101着工～） 建築工事届（別記第40号様式）'!AO135=TRUE,2,IF('（20250101着工～） 建築工事届（別記第40号様式）'!AP135=TRUE,3,IF('（20250101着工～） 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IF('（20250101着工～） 建築工事届（別記第40号様式）'!AN147=TRUE,1,IF('（20250101着工～） 建築工事届（別記第40号様式）'!AO147=TRUE,2,IF('（20250101着工～） 建築工事届（別記第40号様式）'!AP147=TRUE,3,IF('（20250101着工～） 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2114</v>
      </c>
    </row>
    <row r="3" spans="3:15" ht="14.25" thickBot="1">
      <c r="G3" s="6" t="s">
        <v>2027</v>
      </c>
    </row>
    <row r="4" spans="3:15" ht="29.25" thickBot="1">
      <c r="C4" s="16" t="s">
        <v>2011</v>
      </c>
      <c r="D4" s="17" t="s">
        <v>2012</v>
      </c>
      <c r="E4" s="18" t="s">
        <v>2013</v>
      </c>
      <c r="G4" s="25" t="s">
        <v>2014</v>
      </c>
      <c r="H4" s="46" t="s">
        <v>2098</v>
      </c>
      <c r="J4" s="46" t="s">
        <v>2099</v>
      </c>
      <c r="L4" s="16" t="s">
        <v>2011</v>
      </c>
      <c r="M4" s="17" t="s">
        <v>2012</v>
      </c>
      <c r="N4" s="18" t="s">
        <v>2013</v>
      </c>
      <c r="O4" s="25" t="s">
        <v>2026</v>
      </c>
    </row>
    <row r="5" spans="3:15" ht="15" thickBot="1">
      <c r="C5" s="19">
        <v>1</v>
      </c>
      <c r="D5" s="20">
        <v>1</v>
      </c>
      <c r="E5" s="21">
        <v>1</v>
      </c>
      <c r="G5" t="str">
        <f>C5&amp;D5&amp;E5</f>
        <v>111</v>
      </c>
      <c r="H5" s="2" t="e">
        <f>#REF!&amp;#REF!&amp;#REF!</f>
        <v>#REF!</v>
      </c>
      <c r="J5" t="e">
        <f>#REF!&amp;#REF!&amp;#REF!</f>
        <v>#REF!</v>
      </c>
      <c r="L5" t="str">
        <f>IF('（20250101着工～） 建築工事届（別記第40号様式）'!AN65,1,IF('（20250101着工～） 建築工事届（別記第40号様式）'!AO65,2,IF('（20250101着工～） 建築工事届（別記第40号様式）'!AP65,3,IF('（20250101着工～） 建築工事届（別記第40号様式）'!AN66,4,IF('（20250101着工～） 建築工事届（別記第40号様式）'!AO66,5,IF('（20250101着工～） 建築工事届（別記第40号様式）'!AP66,6,""))))))</f>
        <v/>
      </c>
      <c r="M5" t="e">
        <f>IF('（20250101着工～） 建築工事届（別記第40号様式）'!#REF!,1,IF('（20250101着工～） 建築工事届（別記第40号様式）'!#REF!,2,IF('（20250101着工～） 建築工事届（別記第40号様式）'!#REF!,3,IF('（20250101着工～） 建築工事届（別記第40号様式）'!AN116,4,IF('（20250101着工～） 建築工事届（別記第40号様式）'!AO116,5,"")))))</f>
        <v>#REF!</v>
      </c>
      <c r="N5" t="str">
        <f>IF('（20250101着工～） 建築工事届（別記第40号様式）'!AN120,1,IF('（20250101着工～） 建築工事届（別記第40号様式）'!AO120,2,IF('（20250101着工～） 建築工事届（別記第40号様式）'!AP120,3,IF('（20250101着工～） 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IF('（20250101着工～） 建築工事届（別記第40号様式）'!AN65,1,IF('（20250101着工～） 建築工事届（別記第40号様式）'!AO65,2,IF('（20250101着工～） 建築工事届（別記第40号様式）'!AP65,3,IF('（20250101着工～） 建築工事届（別記第40号様式）'!AN66,4,IF('（20250101着工～） 建築工事届（別記第40号様式）'!AO66,5,IF('（20250101着工～） 建築工事届（別記第40号様式）'!AP66,6,""))))))</f>
        <v/>
      </c>
      <c r="M6" t="e">
        <f>IF('（20250101着工～） 建築工事届（別記第40号様式）'!#REF!,1,IF('（20250101着工～） 建築工事届（別記第40号様式）'!#REF!,2,IF('（20250101着工～） 建築工事届（別記第40号様式）'!#REF!,3,IF('（20250101着工～） 建築工事届（別記第40号様式）'!#REF!,4,IF('（20250101着工～） 建築工事届（別記第40号様式）'!#REF!,5,"")))))</f>
        <v>#REF!</v>
      </c>
      <c r="N6" t="e">
        <f>IF('（20250101着工～） 建築工事届（別記第40号様式）'!#REF!,1,IF('（20250101着工～） 建築工事届（別記第40号様式）'!#REF!,2,IF('（20250101着工～） 建築工事届（別記第40号様式）'!#REF!,3,IF('（20250101着工～） 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IF('（20250101着工～） 建築工事届（別記第40号様式）'!AN65,1,IF('（20250101着工～） 建築工事届（別記第40号様式）'!AO65,2,IF('（20250101着工～） 建築工事届（別記第40号様式）'!AP65,3,IF('（20250101着工～） 建築工事届（別記第40号様式）'!AN66,4,IF('（20250101着工～） 建築工事届（別記第40号様式）'!AO66,5,IF('（20250101着工～） 建築工事届（別記第40号様式）'!AP66,6,""))))))</f>
        <v/>
      </c>
      <c r="M7" t="e">
        <f>IF('（20250101着工～） 建築工事届（別記第40号様式）'!#REF!,1,IF('（20250101着工～） 建築工事届（別記第40号様式）'!#REF!,2,IF('（20250101着工～） 建築工事届（別記第40号様式）'!#REF!,3,IF('（20250101着工～） 建築工事届（別記第40号様式）'!#REF!,4,IF('（20250101着工～） 建築工事届（別記第40号様式）'!#REF!,5,"")))))</f>
        <v>#REF!</v>
      </c>
      <c r="N7" t="e">
        <f>IF('（20250101着工～） 建築工事届（別記第40号様式）'!#REF!,1,IF('（20250101着工～） 建築工事届（別記第40号様式）'!#REF!,2,IF('（20250101着工～） 建築工事届（別記第40号様式）'!#REF!,3,IF('（20250101着工～） 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2101</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2102</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sheetPr>
  <dimension ref="A1:I1903"/>
  <sheetViews>
    <sheetView zoomScale="115" zoomScaleNormal="115" workbookViewId="0">
      <selection activeCell="C14" sqref="C14"/>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2101</v>
      </c>
      <c r="D76" s="1" t="str">
        <f t="shared" si="2"/>
        <v>北海道泊村　（古宇郡）</v>
      </c>
      <c r="E76" s="12">
        <v>403</v>
      </c>
      <c r="F76" s="1">
        <f t="shared" si="3"/>
        <v>1</v>
      </c>
      <c r="I76" s="1" t="s">
        <v>2100</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2102</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590" t="s">
        <v>2028</v>
      </c>
      <c r="C2" s="591"/>
      <c r="D2" s="591"/>
    </row>
    <row r="3" spans="2:17">
      <c r="B3" s="591"/>
      <c r="C3" s="591"/>
      <c r="D3" s="591"/>
      <c r="L3" t="s">
        <v>2015</v>
      </c>
    </row>
    <row r="4" spans="2:17" ht="14.25" thickBot="1">
      <c r="C4" s="6"/>
      <c r="P4" s="6" t="s">
        <v>2025</v>
      </c>
    </row>
    <row r="5" spans="2:17" ht="14.25">
      <c r="B5" s="30">
        <v>1019</v>
      </c>
      <c r="C5" s="31">
        <v>1029</v>
      </c>
      <c r="D5" s="31">
        <v>1039</v>
      </c>
      <c r="E5" s="31">
        <v>1049</v>
      </c>
      <c r="F5" s="31">
        <v>1059</v>
      </c>
      <c r="G5" s="32">
        <v>2111</v>
      </c>
      <c r="H5" s="32">
        <v>2112</v>
      </c>
      <c r="I5" s="32">
        <v>2113</v>
      </c>
      <c r="J5" s="33">
        <v>2114</v>
      </c>
      <c r="L5" s="26" t="s">
        <v>2016</v>
      </c>
      <c r="M5" s="82" t="e">
        <f t="array" ref="M5">IF('（20250101着工～） 建築工事届（別記第40号様式）'!#REF!&lt;&gt;"", 1, "0")</f>
        <v>#REF!</v>
      </c>
      <c r="N5" s="83" t="e">
        <f t="array" ref="N5">IF('（20250101着工～） 建築工事届（別記第40号様式）'!#REF!&lt;&gt;"", TEXT('（20250101着工～） 建築工事届（別記第40号様式）'!#REF!, "00"), "00")</f>
        <v>#REF!</v>
      </c>
      <c r="O5" s="27" t="e">
        <f t="array" ref="O5">IF('（20250101着工～） 建築工事届（別記第40号様式）'!AN86, 1, IF('（20250101着工～） 建築工事届（別記第40号様式）'!#REF!, 2, IF('（20250101着工～） 建築工事届（別記第40号様式）'!#REF!, 3, IF('（20250101着工～） 建築工事届（別記第40号様式）'!#REF!, 4, IF('（20250101着工～） 建築工事届（別記第40号様式）'!#REF!, 5, IF('（20250101着工～） 建築工事届（別記第40号様式）'!#REF!, 6, IF('（20250101着工～） 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2017</v>
      </c>
      <c r="M6" s="82" t="e">
        <f t="array" ref="M6">IF('（20250101着工～） 建築工事届（別記第40号様式）'!#REF!&lt;&gt;"", 1, "0")</f>
        <v>#REF!</v>
      </c>
      <c r="N6" s="83" t="e">
        <f t="array" ref="N6">IF('（20250101着工～） 建築工事届（別記第40号様式）'!#REF!&lt;&gt;"", TEXT('（20250101着工～） 建築工事届（別記第40号様式）'!#REF!, "00"), "00")</f>
        <v>#REF!</v>
      </c>
      <c r="O6" s="83" t="e">
        <f>IF('（20250101着工～） 建築工事届（別記第40号様式）'!AO86, 1, IF('（20250101着工～） 建築工事届（別記第40号様式）'!#REF!, 2, IF('（20250101着工～） 建築工事届（別記第40号様式）'!#REF!, 3, IF('（20250101着工～） 建築工事届（別記第40号様式）'!#REF!, 4, IF('（20250101着工～） 建築工事届（別記第40号様式）'!#REF!, 5, IF('（20250101着工～） 建築工事届（別記第40号様式）'!#REF!, 6, IF('（20250101着工～） 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2018</v>
      </c>
      <c r="M7" s="82" t="e">
        <f t="array" ref="M7">IF('（20250101着工～） 建築工事届（別記第40号様式）'!#REF!&lt;&gt;"", 1, "0")</f>
        <v>#REF!</v>
      </c>
      <c r="N7" s="27" t="e">
        <f t="array" ref="N7">IF('（20250101着工～） 建築工事届（別記第40号様式）'!#REF!&lt;&gt;"", TEXT('（20250101着工～） 建築工事届（別記第40号様式）'!#REF!, "00"), "00")</f>
        <v>#REF!</v>
      </c>
      <c r="O7" s="27" t="e">
        <f>IF('（20250101着工～） 建築工事届（別記第40号様式）'!AP86, 1, IF('（20250101着工～） 建築工事届（別記第40号様式）'!#REF!, 2, IF('（20250101着工～） 建築工事届（別記第40号様式）'!#REF!, 3, IF('（20250101着工～） 建築工事届（別記第40号様式）'!#REF!, 4, IF('（20250101着工～） 建築工事届（別記第40号様式）'!#REF!, 5, IF('（20250101着工～） 建築工事届（別記第40号様式）'!#REF!, 6, IF('（20250101着工～） 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2019</v>
      </c>
      <c r="M8" s="82" t="e">
        <f t="array" ref="M8">IF('（20250101着工～） 建築工事届（別記第40号様式）'!#REF!&lt;&gt;"", 1, "0")</f>
        <v>#REF!</v>
      </c>
      <c r="N8" s="27" t="e">
        <f t="array" ref="N8">IF('（20250101着工～） 建築工事届（別記第40号様式）'!#REF!&lt;&gt;"",'（20250101着工～） 建築工事届（別記第40号様式）'!#REF!,"00")</f>
        <v>#REF!</v>
      </c>
      <c r="O8" s="27" t="e">
        <f>IF('（20250101着工～） 建築工事届（別記第40号様式）'!AN86, 1, IF('（20250101着工～） 建築工事届（別記第40号様式）'!#REF!, 2, IF('（20250101着工～） 建築工事届（別記第40号様式）'!#REF!, 3, IF('（20250101着工～） 建築工事届（別記第40号様式）'!#REF!, 4, IF('（20250101着工～） 建築工事届（別記第40号様式）'!#REF!, 5, IF('（20250101着工～） 建築工事届（別記第40号様式）'!#REF!, 6, IF('（20250101着工～） 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2020</v>
      </c>
      <c r="M9" s="82" t="e">
        <f t="array" ref="M9">IF('（20250101着工～） 建築工事届（別記第40号様式）'!#REF!&lt;&gt;"", 1, "0")</f>
        <v>#REF!</v>
      </c>
      <c r="N9" s="27" t="e">
        <f t="array" ref="N9">IF('（20250101着工～） 建築工事届（別記第40号様式）'!#REF!&lt;&gt;"",'（20250101着工～） 建築工事届（別記第40号様式）'!#REF!,"00")</f>
        <v>#REF!</v>
      </c>
      <c r="O9" s="27" t="e">
        <f t="array" ref="O9">IF('（20250101着工～） 建築工事届（別記第40号様式）'!AO86, 1, IF('（20250101着工～） 建築工事届（別記第40号様式）'!#REF!, 2, IF('（20250101着工～） 建築工事届（別記第40号様式）'!#REF!, 3, IF('（20250101着工～） 建築工事届（別記第40号様式）'!#REF!, 4, IF('（20250101着工～） 建築工事届（別記第40号様式）'!#REF!, 5, IF('（20250101着工～） 建築工事届（別記第40号様式）'!#REF!, 6, IF('（20250101着工～） 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2021</v>
      </c>
      <c r="M10" s="82" t="e">
        <f t="array" ref="M10">IF('（20250101着工～） 建築工事届（別記第40号様式）'!#REF!&lt;&gt;"", 1, "0")</f>
        <v>#REF!</v>
      </c>
      <c r="N10" s="27" t="e">
        <f t="array" ref="N10">IF('（20250101着工～） 建築工事届（別記第40号様式）'!#REF!&lt;&gt;"",'（20250101着工～） 建築工事届（別記第40号様式）'!#REF!,"00")</f>
        <v>#REF!</v>
      </c>
      <c r="O10" s="27" t="e">
        <f>IF('（20250101着工～） 建築工事届（別記第40号様式）'!AP86, 1, IF('（20250101着工～） 建築工事届（別記第40号様式）'!#REF!, 2, IF('（20250101着工～） 建築工事届（別記第40号様式）'!#REF!, 3, IF('（20250101着工～） 建築工事届（別記第40号様式）'!#REF!, 4, IF('（20250101着工～） 建築工事届（別記第40号様式）'!#REF!, 5, IF('（20250101着工～） 建築工事届（別記第40号様式）'!#REF!, 6, IF('（20250101着工～） 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2022</v>
      </c>
      <c r="M11" s="82" t="e">
        <f t="array" ref="M11">IF('（20250101着工～） 建築工事届（別記第40号様式）'!#REF!&lt;&gt;"", 1, "0")</f>
        <v>#REF!</v>
      </c>
      <c r="N11" s="27" t="e">
        <f t="array" ref="N11">IF('（20250101着工～） 建築工事届（別記第40号様式）'!#REF!&lt;&gt;"",'（20250101着工～） 建築工事届（別記第40号様式）'!#REF!,"00")</f>
        <v>#REF!</v>
      </c>
      <c r="O11" s="27" t="e">
        <f>IF('（20250101着工～） 建築工事届（別記第40号様式）'!AN86, 1, IF('（20250101着工～） 建築工事届（別記第40号様式）'!#REF!, 2, IF('（20250101着工～） 建築工事届（別記第40号様式）'!#REF!, 3, IF('（20250101着工～） 建築工事届（別記第40号様式）'!#REF!, 4, IF('（20250101着工～） 建築工事届（別記第40号様式）'!#REF!, 5, IF('（20250101着工～） 建築工事届（別記第40号様式）'!#REF!, 6, IF('（20250101着工～） 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2023</v>
      </c>
      <c r="M12" s="82" t="e">
        <f t="array" ref="M12">IF('（20250101着工～） 建築工事届（別記第40号様式）'!#REF!&lt;&gt;"", 1, "0")</f>
        <v>#REF!</v>
      </c>
      <c r="N12" s="27" t="e">
        <f t="array" ref="N12">IF('（20250101着工～） 建築工事届（別記第40号様式）'!#REF!&lt;&gt;"",'（20250101着工～） 建築工事届（別記第40号様式）'!#REF!,"00")</f>
        <v>#REF!</v>
      </c>
      <c r="O12" s="27" t="e">
        <f>IF('（20250101着工～） 建築工事届（別記第40号様式）'!AO86, 1, IF('（20250101着工～） 建築工事届（別記第40号様式）'!#REF!, 2, IF('（20250101着工～） 建築工事届（別記第40号様式）'!#REF!, 3, IF('（20250101着工～） 建築工事届（別記第40号様式）'!#REF!, 4, IF('（20250101着工～） 建築工事届（別記第40号様式）'!#REF!, 5, IF('（20250101着工～） 建築工事届（別記第40号様式）'!#REF!, 6, IF('（20250101着工～） 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2024</v>
      </c>
      <c r="M13" s="82" t="e">
        <f t="array" ref="M13">IF('（20250101着工～） 建築工事届（別記第40号様式）'!#REF!&lt;&gt;"", 1, "0")</f>
        <v>#REF!</v>
      </c>
      <c r="N13" s="27" t="e">
        <f t="array" ref="N13">IF('（20250101着工～） 建築工事届（別記第40号様式）'!#REF!&lt;&gt;"",'（20250101着工～） 建築工事届（別記第40号様式）'!#REF!,"00")</f>
        <v>#REF!</v>
      </c>
      <c r="O13" s="27" t="e">
        <f t="array" ref="O13">IF('（20250101着工～） 建築工事届（別記第40号様式）'!AP86, 1, IF('（20250101着工～） 建築工事届（別記第40号様式）'!#REF!, 2, IF('（20250101着工～） 建築工事届（別記第40号様式）'!#REF!, 3, IF('（20250101着工～） 建築工事届（別記第40号様式）'!#REF!, 4, IF('（20250101着工～） 建築工事届（別記第40号様式）'!#REF!, 5, IF('（20250101着工～） 建築工事届（別記第40号様式）'!#REF!, 6, IF('（20250101着工～） 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AF40" sqref="AF40"/>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44" customFormat="1" ht="46.5" hidden="1" customHeight="1">
      <c r="V2" s="245"/>
    </row>
    <row r="3" spans="1:171" ht="14.25" hidden="1" thickBot="1"/>
    <row r="4" spans="1:171" s="14" customFormat="1" ht="176.25" customHeight="1" thickBot="1">
      <c r="A4" s="14" t="s">
        <v>89</v>
      </c>
      <c r="C4" s="10" t="s">
        <v>2068</v>
      </c>
      <c r="D4" s="10" t="s">
        <v>2070</v>
      </c>
      <c r="E4" s="10" t="s">
        <v>2071</v>
      </c>
      <c r="F4" s="10" t="s">
        <v>2069</v>
      </c>
      <c r="G4" s="10" t="s">
        <v>2072</v>
      </c>
      <c r="H4" s="10" t="s">
        <v>2073</v>
      </c>
      <c r="I4" s="10" t="s">
        <v>2074</v>
      </c>
      <c r="J4" s="10" t="s">
        <v>2075</v>
      </c>
      <c r="K4" s="10" t="s">
        <v>2076</v>
      </c>
      <c r="L4" s="10" t="s">
        <v>2077</v>
      </c>
      <c r="M4" s="10" t="s">
        <v>2442</v>
      </c>
      <c r="N4" s="10" t="s">
        <v>2492</v>
      </c>
      <c r="O4" s="10" t="s">
        <v>2079</v>
      </c>
      <c r="P4" s="10" t="s">
        <v>2080</v>
      </c>
      <c r="Q4" s="10" t="s">
        <v>2081</v>
      </c>
      <c r="R4" s="10" t="s">
        <v>2082</v>
      </c>
      <c r="S4" s="10" t="s">
        <v>2083</v>
      </c>
      <c r="T4" s="10" t="s">
        <v>2084</v>
      </c>
      <c r="U4" s="10" t="s">
        <v>2341</v>
      </c>
      <c r="V4" s="10" t="s">
        <v>2342</v>
      </c>
      <c r="W4" s="10" t="s">
        <v>2343</v>
      </c>
      <c r="X4" s="10" t="s">
        <v>2344</v>
      </c>
      <c r="Y4" s="10" t="s">
        <v>2345</v>
      </c>
      <c r="Z4" s="10" t="s">
        <v>2346</v>
      </c>
      <c r="AA4" s="10" t="s">
        <v>2347</v>
      </c>
      <c r="AB4" s="10" t="s">
        <v>2348</v>
      </c>
      <c r="AC4" s="10" t="s">
        <v>2349</v>
      </c>
      <c r="AD4" s="10" t="s">
        <v>2350</v>
      </c>
      <c r="AE4" s="10" t="s">
        <v>2351</v>
      </c>
      <c r="AF4" s="10" t="s">
        <v>2352</v>
      </c>
      <c r="AG4" s="374" t="s">
        <v>2491</v>
      </c>
      <c r="AH4" s="13" t="s">
        <v>2446</v>
      </c>
      <c r="AI4" s="13" t="s">
        <v>2447</v>
      </c>
      <c r="AJ4" s="13" t="s">
        <v>2448</v>
      </c>
      <c r="AK4" s="13" t="s">
        <v>2449</v>
      </c>
      <c r="AL4" s="13" t="s">
        <v>2450</v>
      </c>
      <c r="AM4" s="13" t="s">
        <v>2451</v>
      </c>
      <c r="AN4" s="13" t="s">
        <v>2444</v>
      </c>
      <c r="AO4" s="13" t="s">
        <v>2445</v>
      </c>
      <c r="AR4" s="28"/>
      <c r="AU4" s="595" t="s">
        <v>2071</v>
      </c>
      <c r="AV4" s="596"/>
      <c r="AW4" s="246" t="s">
        <v>2072</v>
      </c>
      <c r="AX4" s="246" t="s">
        <v>2353</v>
      </c>
      <c r="AY4" s="595" t="s">
        <v>2074</v>
      </c>
      <c r="AZ4" s="596"/>
      <c r="BA4" s="596"/>
      <c r="BB4" s="596"/>
      <c r="BC4" s="595" t="s">
        <v>2075</v>
      </c>
      <c r="BD4" s="596"/>
      <c r="BE4" s="596"/>
      <c r="BF4" s="596"/>
      <c r="BG4" s="595" t="s">
        <v>2076</v>
      </c>
      <c r="BH4" s="596"/>
      <c r="BI4" s="596"/>
      <c r="BJ4" s="595" t="s">
        <v>2081</v>
      </c>
      <c r="BK4" s="596"/>
      <c r="BL4" s="596"/>
      <c r="BM4" s="596"/>
      <c r="BN4" s="596"/>
      <c r="BO4" s="593" t="s">
        <v>2077</v>
      </c>
      <c r="BP4" s="593"/>
      <c r="BQ4" s="593"/>
      <c r="BR4" s="593"/>
      <c r="BS4" s="593" t="s">
        <v>2078</v>
      </c>
      <c r="BT4" s="593"/>
      <c r="BU4" s="593"/>
      <c r="BV4" s="593"/>
      <c r="BW4" s="247" t="s">
        <v>2074</v>
      </c>
      <c r="BX4" s="594" t="s">
        <v>2346</v>
      </c>
      <c r="BY4" s="594"/>
      <c r="BZ4" s="594" t="s">
        <v>2079</v>
      </c>
      <c r="CA4" s="594"/>
      <c r="CB4" s="594" t="s">
        <v>2080</v>
      </c>
      <c r="CC4" s="594"/>
      <c r="CD4" s="594"/>
      <c r="CE4" s="594"/>
      <c r="CF4" s="594"/>
      <c r="CG4" s="594"/>
      <c r="CH4" s="594"/>
      <c r="CI4" s="594"/>
      <c r="CJ4" s="593" t="s">
        <v>2082</v>
      </c>
      <c r="CK4" s="593"/>
      <c r="CL4" s="593"/>
      <c r="CM4" s="593"/>
      <c r="CN4" s="593"/>
      <c r="CO4" s="593"/>
      <c r="CP4" s="593"/>
      <c r="CQ4" s="593" t="s">
        <v>2083</v>
      </c>
      <c r="CR4" s="593"/>
      <c r="CS4" s="593"/>
      <c r="CT4" s="593" t="s">
        <v>2354</v>
      </c>
      <c r="CU4" s="593"/>
      <c r="CV4" s="248" t="s">
        <v>2355</v>
      </c>
      <c r="CW4" s="592" t="s">
        <v>2356</v>
      </c>
      <c r="CX4" s="594"/>
      <c r="CY4" s="594"/>
      <c r="CZ4" s="594"/>
      <c r="DA4" s="594"/>
      <c r="DB4" s="592" t="s">
        <v>2354</v>
      </c>
      <c r="DC4" s="592"/>
      <c r="DD4" s="592"/>
      <c r="DE4" s="592"/>
      <c r="DF4" s="592" t="s">
        <v>2341</v>
      </c>
      <c r="DG4" s="594"/>
      <c r="DH4" s="592" t="s">
        <v>2357</v>
      </c>
      <c r="DI4" s="594"/>
      <c r="DJ4" s="592" t="s">
        <v>2342</v>
      </c>
      <c r="DK4" s="592"/>
      <c r="DL4" s="592"/>
      <c r="DM4" s="592"/>
      <c r="DN4" s="592"/>
      <c r="DO4" s="592" t="s">
        <v>2358</v>
      </c>
      <c r="DP4" s="592"/>
      <c r="DQ4" s="592" t="s">
        <v>2359</v>
      </c>
      <c r="DR4" s="592"/>
      <c r="DS4" s="592"/>
      <c r="DT4" s="592"/>
      <c r="DU4" s="592"/>
      <c r="DV4" s="592"/>
      <c r="DW4" s="248" t="s">
        <v>2360</v>
      </c>
      <c r="DX4" s="592" t="s">
        <v>2344</v>
      </c>
      <c r="DY4" s="592"/>
      <c r="DZ4" s="592"/>
      <c r="EA4" s="592" t="s">
        <v>2345</v>
      </c>
      <c r="EB4" s="592"/>
      <c r="EC4" s="592"/>
      <c r="ED4" s="592" t="s">
        <v>2348</v>
      </c>
      <c r="EE4" s="592"/>
      <c r="EF4" s="597" t="s">
        <v>2346</v>
      </c>
      <c r="EG4" s="598"/>
      <c r="EH4" s="599"/>
      <c r="EI4" s="592" t="s">
        <v>2344</v>
      </c>
      <c r="EJ4" s="592"/>
      <c r="EK4" s="592" t="s">
        <v>2347</v>
      </c>
      <c r="EL4" s="592"/>
      <c r="EM4" s="592"/>
      <c r="EN4" s="592"/>
      <c r="EO4" s="592"/>
      <c r="EP4" s="592"/>
      <c r="EQ4" s="249" t="s">
        <v>2361</v>
      </c>
      <c r="ER4" s="250" t="s">
        <v>2362</v>
      </c>
      <c r="ES4" s="594" t="s">
        <v>2349</v>
      </c>
      <c r="ET4" s="594"/>
      <c r="EU4" s="594"/>
      <c r="EV4" s="592" t="s">
        <v>2350</v>
      </c>
      <c r="EW4" s="592"/>
      <c r="EX4" s="247" t="s">
        <v>2351</v>
      </c>
      <c r="EY4" s="592" t="s">
        <v>2352</v>
      </c>
      <c r="EZ4" s="592"/>
      <c r="FA4" s="592"/>
      <c r="FB4" s="592"/>
      <c r="FC4" s="592"/>
      <c r="FD4" s="249" t="s">
        <v>2363</v>
      </c>
      <c r="FE4" s="592" t="s">
        <v>2072</v>
      </c>
      <c r="FF4" s="592"/>
      <c r="FG4" s="592"/>
      <c r="FH4" s="592"/>
      <c r="FI4" s="249" t="s">
        <v>2364</v>
      </c>
      <c r="FJ4" s="593" t="s">
        <v>2073</v>
      </c>
      <c r="FK4" s="593"/>
      <c r="FL4" s="593"/>
      <c r="FM4" s="593"/>
      <c r="FN4" s="593" t="s">
        <v>2482</v>
      </c>
      <c r="FO4" s="593"/>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268"/>
      <c r="AH5" s="268"/>
      <c r="AI5" s="268"/>
      <c r="AJ5" s="268"/>
      <c r="AK5" s="268"/>
      <c r="AL5" s="268"/>
      <c r="AM5" s="268"/>
      <c r="AN5" s="268"/>
      <c r="AO5" s="268"/>
      <c r="AR5" s="28"/>
      <c r="AT5" s="251" t="s">
        <v>2365</v>
      </c>
      <c r="AU5" s="251">
        <f t="shared" ref="AU5:BR5" si="0">COUNT(AU6:AU17)</f>
        <v>12</v>
      </c>
      <c r="AV5" s="251">
        <f t="shared" si="0"/>
        <v>12</v>
      </c>
      <c r="AW5" s="251">
        <f t="shared" si="0"/>
        <v>0</v>
      </c>
      <c r="AX5" s="251">
        <f t="shared" si="0"/>
        <v>0</v>
      </c>
      <c r="AY5" s="251">
        <f t="shared" si="0"/>
        <v>0</v>
      </c>
      <c r="AZ5" s="251">
        <f t="shared" si="0"/>
        <v>0</v>
      </c>
      <c r="BA5" s="251">
        <f t="shared" si="0"/>
        <v>0</v>
      </c>
      <c r="BB5" s="251">
        <f t="shared" ca="1" si="0"/>
        <v>0</v>
      </c>
      <c r="BC5" s="251">
        <f t="shared" si="0"/>
        <v>0</v>
      </c>
      <c r="BD5" s="251">
        <f t="shared" si="0"/>
        <v>0</v>
      </c>
      <c r="BE5" s="251">
        <f t="shared" si="0"/>
        <v>0</v>
      </c>
      <c r="BF5" s="251">
        <f t="shared" si="0"/>
        <v>0</v>
      </c>
      <c r="BG5" s="251">
        <f t="shared" si="0"/>
        <v>0</v>
      </c>
      <c r="BH5" s="251">
        <f t="shared" si="0"/>
        <v>0</v>
      </c>
      <c r="BI5" s="251">
        <f t="shared" si="0"/>
        <v>0</v>
      </c>
      <c r="BJ5" s="251">
        <f t="shared" si="0"/>
        <v>0</v>
      </c>
      <c r="BK5" s="251">
        <f t="shared" si="0"/>
        <v>0</v>
      </c>
      <c r="BL5" s="251">
        <f t="shared" si="0"/>
        <v>0</v>
      </c>
      <c r="BM5" s="251">
        <f t="shared" si="0"/>
        <v>0</v>
      </c>
      <c r="BN5" s="251">
        <f t="shared" si="0"/>
        <v>0</v>
      </c>
      <c r="BO5" s="251">
        <f t="shared" si="0"/>
        <v>0</v>
      </c>
      <c r="BP5" s="251">
        <f t="shared" si="0"/>
        <v>0</v>
      </c>
      <c r="BQ5" s="251">
        <f t="shared" si="0"/>
        <v>0</v>
      </c>
      <c r="BR5" s="251">
        <f t="shared" si="0"/>
        <v>0</v>
      </c>
      <c r="BS5" s="251">
        <f>COUNT(BS7:BS65)</f>
        <v>0</v>
      </c>
      <c r="BT5" s="251">
        <f t="shared" ref="BT5:CU5" si="1">COUNT(BT6:BT17)</f>
        <v>0</v>
      </c>
      <c r="BU5" s="251"/>
      <c r="BV5" s="251"/>
      <c r="BW5" s="251">
        <f t="shared" si="1"/>
        <v>0</v>
      </c>
      <c r="BX5" s="251">
        <f t="shared" si="1"/>
        <v>0</v>
      </c>
      <c r="BY5" s="251">
        <f t="shared" si="1"/>
        <v>0</v>
      </c>
      <c r="BZ5" s="251">
        <f t="shared" si="1"/>
        <v>0</v>
      </c>
      <c r="CA5" s="251">
        <f t="shared" si="1"/>
        <v>0</v>
      </c>
      <c r="CB5" s="251">
        <f t="shared" si="1"/>
        <v>0</v>
      </c>
      <c r="CC5" s="251">
        <f t="shared" si="1"/>
        <v>0</v>
      </c>
      <c r="CD5" s="251">
        <f t="shared" si="1"/>
        <v>0</v>
      </c>
      <c r="CE5" s="251">
        <f t="shared" si="1"/>
        <v>0</v>
      </c>
      <c r="CF5" s="251">
        <f t="shared" si="1"/>
        <v>0</v>
      </c>
      <c r="CG5" s="251">
        <f t="shared" si="1"/>
        <v>0</v>
      </c>
      <c r="CH5" s="251">
        <f t="shared" si="1"/>
        <v>0</v>
      </c>
      <c r="CI5" s="251">
        <f t="shared" si="1"/>
        <v>0</v>
      </c>
      <c r="CJ5" s="251">
        <f t="shared" si="1"/>
        <v>0</v>
      </c>
      <c r="CK5" s="251">
        <f t="shared" si="1"/>
        <v>0</v>
      </c>
      <c r="CL5" s="251">
        <f t="shared" si="1"/>
        <v>0</v>
      </c>
      <c r="CM5" s="251">
        <f t="shared" si="1"/>
        <v>0</v>
      </c>
      <c r="CN5" s="251">
        <f t="shared" si="1"/>
        <v>0</v>
      </c>
      <c r="CO5" s="251"/>
      <c r="CP5" s="251">
        <f t="shared" si="1"/>
        <v>0</v>
      </c>
      <c r="CQ5" s="251">
        <f t="shared" si="1"/>
        <v>0</v>
      </c>
      <c r="CR5" s="251">
        <f t="shared" si="1"/>
        <v>0</v>
      </c>
      <c r="CS5" s="251">
        <f t="shared" si="1"/>
        <v>0</v>
      </c>
      <c r="CT5" s="251">
        <f t="shared" si="1"/>
        <v>0</v>
      </c>
      <c r="CU5" s="251">
        <f t="shared" si="1"/>
        <v>0</v>
      </c>
      <c r="CV5" s="251"/>
      <c r="CW5" s="251">
        <f t="shared" ref="CW5:EP5" si="2">COUNT(CW6:CW17)</f>
        <v>0</v>
      </c>
      <c r="CX5" s="251">
        <f t="shared" si="2"/>
        <v>0</v>
      </c>
      <c r="CY5" s="251">
        <f t="shared" si="2"/>
        <v>0</v>
      </c>
      <c r="CZ5" s="251">
        <f t="shared" si="2"/>
        <v>0</v>
      </c>
      <c r="DA5" s="251">
        <f t="shared" si="2"/>
        <v>0</v>
      </c>
      <c r="DB5" s="251">
        <f t="shared" si="2"/>
        <v>0</v>
      </c>
      <c r="DC5" s="251">
        <f t="shared" si="2"/>
        <v>0</v>
      </c>
      <c r="DD5" s="251">
        <f t="shared" si="2"/>
        <v>0</v>
      </c>
      <c r="DE5" s="251">
        <f t="shared" si="2"/>
        <v>0</v>
      </c>
      <c r="DF5" s="251">
        <f t="shared" si="2"/>
        <v>0</v>
      </c>
      <c r="DG5" s="251">
        <f t="shared" si="2"/>
        <v>0</v>
      </c>
      <c r="DH5" s="251">
        <f t="shared" si="2"/>
        <v>0</v>
      </c>
      <c r="DI5" s="251">
        <f t="shared" si="2"/>
        <v>0</v>
      </c>
      <c r="DJ5" s="251">
        <f t="shared" si="2"/>
        <v>0</v>
      </c>
      <c r="DK5" s="251">
        <f t="shared" si="2"/>
        <v>0</v>
      </c>
      <c r="DL5" s="251">
        <f t="shared" si="2"/>
        <v>0</v>
      </c>
      <c r="DM5" s="251">
        <f t="shared" si="2"/>
        <v>0</v>
      </c>
      <c r="DN5" s="251">
        <f t="shared" si="2"/>
        <v>0</v>
      </c>
      <c r="DO5" s="251">
        <f t="shared" si="2"/>
        <v>0</v>
      </c>
      <c r="DP5" s="251">
        <f t="shared" si="2"/>
        <v>0</v>
      </c>
      <c r="DQ5" s="251">
        <f t="shared" si="2"/>
        <v>0</v>
      </c>
      <c r="DR5" s="251">
        <f t="shared" si="2"/>
        <v>0</v>
      </c>
      <c r="DS5" s="251">
        <f t="shared" si="2"/>
        <v>0</v>
      </c>
      <c r="DT5" s="251">
        <f t="shared" si="2"/>
        <v>0</v>
      </c>
      <c r="DU5" s="251">
        <f t="shared" si="2"/>
        <v>0</v>
      </c>
      <c r="DV5" s="251">
        <f t="shared" si="2"/>
        <v>0</v>
      </c>
      <c r="DW5" s="251"/>
      <c r="DX5" s="251">
        <f t="shared" si="2"/>
        <v>0</v>
      </c>
      <c r="DY5" s="251">
        <f t="shared" si="2"/>
        <v>0</v>
      </c>
      <c r="DZ5" s="251">
        <f t="shared" si="2"/>
        <v>0</v>
      </c>
      <c r="EA5" s="251">
        <f t="shared" si="2"/>
        <v>0</v>
      </c>
      <c r="EB5" s="251">
        <f t="shared" si="2"/>
        <v>0</v>
      </c>
      <c r="EC5" s="251">
        <f t="shared" si="2"/>
        <v>0</v>
      </c>
      <c r="ED5" s="251">
        <f t="shared" si="2"/>
        <v>0</v>
      </c>
      <c r="EE5" s="251">
        <f t="shared" si="2"/>
        <v>0</v>
      </c>
      <c r="EF5" s="251">
        <f t="shared" si="2"/>
        <v>0</v>
      </c>
      <c r="EG5" s="251">
        <f t="shared" si="2"/>
        <v>0</v>
      </c>
      <c r="EH5" s="251">
        <f t="shared" si="2"/>
        <v>0</v>
      </c>
      <c r="EI5" s="251">
        <f t="shared" si="2"/>
        <v>0</v>
      </c>
      <c r="EJ5" s="251">
        <f t="shared" si="2"/>
        <v>0</v>
      </c>
      <c r="EK5" s="251">
        <f t="shared" si="2"/>
        <v>0</v>
      </c>
      <c r="EL5" s="251">
        <f t="shared" si="2"/>
        <v>0</v>
      </c>
      <c r="EM5" s="251">
        <f t="shared" si="2"/>
        <v>0</v>
      </c>
      <c r="EN5" s="251">
        <f t="shared" si="2"/>
        <v>0</v>
      </c>
      <c r="EO5" s="251">
        <f t="shared" si="2"/>
        <v>0</v>
      </c>
      <c r="EP5" s="251">
        <f t="shared" si="2"/>
        <v>0</v>
      </c>
      <c r="EQ5" s="251"/>
      <c r="ER5" s="251"/>
      <c r="ES5" s="251">
        <f t="shared" ref="ES5:FC5" ca="1" si="3">COUNT(ES6:ES17)</f>
        <v>0</v>
      </c>
      <c r="ET5" s="251">
        <f t="shared" ca="1" si="3"/>
        <v>0</v>
      </c>
      <c r="EU5" s="251">
        <f t="shared" ca="1" si="3"/>
        <v>0</v>
      </c>
      <c r="EV5" s="251">
        <f t="shared" ca="1" si="3"/>
        <v>0</v>
      </c>
      <c r="EW5" s="251">
        <f t="shared" ca="1" si="3"/>
        <v>0</v>
      </c>
      <c r="EX5" s="251">
        <f t="shared" ca="1" si="3"/>
        <v>0</v>
      </c>
      <c r="EY5" s="251">
        <f t="shared" ca="1" si="3"/>
        <v>0</v>
      </c>
      <c r="EZ5" s="251">
        <f t="shared" ca="1" si="3"/>
        <v>0</v>
      </c>
      <c r="FA5" s="251">
        <f t="shared" ca="1" si="3"/>
        <v>0</v>
      </c>
      <c r="FB5" s="251">
        <f t="shared" ca="1" si="3"/>
        <v>0</v>
      </c>
      <c r="FC5" s="251">
        <f t="shared" ca="1" si="3"/>
        <v>0</v>
      </c>
      <c r="FD5" s="251"/>
      <c r="FE5" s="251">
        <f>COUNT(FE6:FE17)</f>
        <v>0</v>
      </c>
      <c r="FF5" s="251">
        <f>COUNT(FF6:FF17)</f>
        <v>0</v>
      </c>
      <c r="FG5" s="251">
        <f>COUNT(FG6:FG17)</f>
        <v>0</v>
      </c>
      <c r="FH5" s="251">
        <f>COUNT(FH6:FH17)</f>
        <v>0</v>
      </c>
      <c r="FI5" s="251"/>
      <c r="FJ5" s="251">
        <f>COUNT(FJ6:FJ17)</f>
        <v>0</v>
      </c>
      <c r="FK5" s="251">
        <f>COUNT(FK6:FK17)</f>
        <v>0</v>
      </c>
      <c r="FL5" s="251">
        <f>COUNT(FL6:FL17)</f>
        <v>0</v>
      </c>
      <c r="FM5" s="251">
        <f>COUNT(FM6:FM17)</f>
        <v>0</v>
      </c>
      <c r="FN5" s="251">
        <f t="shared" ref="FN5:FO5" si="4">COUNT(FN6:FN17)</f>
        <v>0</v>
      </c>
      <c r="FO5" s="251">
        <f t="shared" si="4"/>
        <v>0</v>
      </c>
    </row>
    <row r="6" spans="1:171" ht="12.6" customHeight="1">
      <c r="A6" s="252">
        <v>1</v>
      </c>
      <c r="B6" s="252">
        <f>COUNTIF('中間シート (2)'!M:M,行政集計シート※記入不要です!A6)</f>
        <v>0</v>
      </c>
      <c r="C6" s="253" t="str">
        <f>IFERROR(VLOOKUP($A6,'中間シート (2)'!$M$6:$AR$17,C$1,FALSE),"")</f>
        <v/>
      </c>
      <c r="D6" s="253" t="str">
        <f>IFERROR(VLOOKUP($A6,'中間シート (2)'!$M$6:$AR$17,D$1,FALSE),"")</f>
        <v/>
      </c>
      <c r="E6" s="253" t="str">
        <f>IFERROR(VLOOKUP($A6,'中間シート (2)'!$M$6:$AR$17,E$1,FALSE),"")</f>
        <v/>
      </c>
      <c r="F6" s="253"/>
      <c r="G6" s="254" t="str">
        <f>IFERROR(VLOOKUP($A6,'中間シート (2)'!$M$6:$AR$65,G$1,FALSE),"")</f>
        <v/>
      </c>
      <c r="H6" s="254" t="str">
        <f>IFERROR(VLOOKUP($A6,'中間シート (2)'!$M$6:$AR$65,H$1,FALSE),"")</f>
        <v/>
      </c>
      <c r="I6" s="254" t="str">
        <f>IFERROR(VLOOKUP($A6,'中間シート (2)'!$M$6:$AR$65,I$1,FALSE),"")</f>
        <v/>
      </c>
      <c r="J6" s="254" t="str">
        <f>IFERROR(VLOOKUP($A6,'中間シート (2)'!$M$6:$AR$65,J$1,FALSE),"")</f>
        <v/>
      </c>
      <c r="K6" s="254" t="str">
        <f>IFERROR(VLOOKUP($A6,'中間シート (2)'!$M$6:$AR$65,K$1,FALSE),"")</f>
        <v/>
      </c>
      <c r="L6" s="254" t="str">
        <f>IFERROR(VLOOKUP($A6,'中間シート (2)'!$M$6:$AR$65,L$1,FALSE),"")</f>
        <v/>
      </c>
      <c r="M6" s="254" t="str">
        <f>IFERROR(VLOOKUP($A6,'中間シート (2)'!$M$6:$AR$65,M$1,FALSE),"")</f>
        <v/>
      </c>
      <c r="N6" s="254" t="str">
        <f>IFERROR(VLOOKUP($A6,'中間シート (2)'!$M$6:$AR$65,N$1,FALSE),"")</f>
        <v/>
      </c>
      <c r="O6" s="254" t="str">
        <f>IFERROR(VLOOKUP($A6,'中間シート (2)'!$M$6:$AR$65,O$1,FALSE),"")</f>
        <v/>
      </c>
      <c r="P6" s="254" t="str">
        <f>IFERROR(VLOOKUP($A6,'中間シート (2)'!$M$6:$AR$65,P$1,FALSE),"")</f>
        <v/>
      </c>
      <c r="Q6" s="254" t="str">
        <f>IFERROR(VLOOKUP($A6,'中間シート (2)'!$M$6:$AR$65,Q$1,FALSE),"")</f>
        <v/>
      </c>
      <c r="R6" s="254" t="str">
        <f>IFERROR(VLOOKUP($A6,'中間シート (2)'!$M$6:$AR$65,R$1,FALSE),"")</f>
        <v/>
      </c>
      <c r="S6" s="254" t="str">
        <f>IFERROR(VLOOKUP($A6,'中間シート (2)'!$M$6:$AR$65,S$1,FALSE),"")</f>
        <v/>
      </c>
      <c r="T6" s="254" t="str">
        <f>IFERROR(VLOOKUP($A6,'中間シート (2)'!$M$6:$AR$65,T$1,FALSE),"")</f>
        <v/>
      </c>
      <c r="U6" s="254" t="str">
        <f>IFERROR(VLOOKUP($A6,'中間シート (2)'!$M$6:$AR$65,U$1,FALSE),"")</f>
        <v/>
      </c>
      <c r="V6" s="254" t="str">
        <f>IFERROR(VLOOKUP($A6,'中間シート (2)'!$M$6:$AR$65,V$1,FALSE),"")</f>
        <v/>
      </c>
      <c r="W6" s="254" t="str">
        <f>IFERROR(VLOOKUP($A6,'中間シート (2)'!$M$6:$AR$65,W$1,FALSE),"")</f>
        <v/>
      </c>
      <c r="X6" s="254" t="str">
        <f>IFERROR(VLOOKUP($A6,'中間シート (2)'!$M$6:$AR$65,X$1,FALSE),"")</f>
        <v/>
      </c>
      <c r="Y6" s="254" t="str">
        <f>IFERROR(VLOOKUP($A6,'中間シート (2)'!$M$6:$AR$65,Y$1,FALSE),"")</f>
        <v/>
      </c>
      <c r="Z6" s="254" t="str">
        <f>IFERROR(VLOOKUP($A6,'中間シート (2)'!$M$6:$AR$65,Z$1,FALSE),"")</f>
        <v/>
      </c>
      <c r="AA6" s="254" t="str">
        <f>IFERROR(VLOOKUP($A6,'中間シート (2)'!$M$6:$AR$65,AA$1,FALSE),"")</f>
        <v/>
      </c>
      <c r="AB6" s="254" t="str">
        <f>IFERROR(VLOOKUP($A6,'中間シート (2)'!$M$6:$AR$65,AB$1,FALSE),"")</f>
        <v/>
      </c>
      <c r="AC6" s="254" t="str">
        <f>IFERROR(VLOOKUP($A6,'中間シート (2)'!$M$6:$AR$65,AC$1,FALSE),"")</f>
        <v/>
      </c>
      <c r="AD6" s="254" t="str">
        <f>IFERROR(VLOOKUP($A6,'中間シート (2)'!$M$6:$AR$65,AD$1,FALSE),"")</f>
        <v/>
      </c>
      <c r="AE6" s="254" t="str">
        <f>IFERROR(VLOOKUP($A6,'中間シート (2)'!$M$6:$AR$65,AE$1,FALSE),"")</f>
        <v/>
      </c>
      <c r="AF6" s="254" t="str">
        <f>IFERROR(VLOOKUP($A6,'中間シート (2)'!$M$6:$AR$65,AF$1,FALSE),"")</f>
        <v/>
      </c>
      <c r="AG6" s="254"/>
      <c r="AH6" s="269" t="str">
        <f>IFERROR(VLOOKUP($A6,'中間シート (2)'!$M$6:$BC$67,AH$1,FALSE),"")</f>
        <v/>
      </c>
      <c r="AI6" s="269" t="str">
        <f>IFERROR(VLOOKUP($A6,'中間シート (2)'!$M$6:$BC$67,AI$1,FALSE),"")</f>
        <v/>
      </c>
      <c r="AJ6" s="269" t="str">
        <f>IFERROR(VLOOKUP($A6,'中間シート (2)'!$M$6:$BC$67,AJ$1,FALSE),"")</f>
        <v/>
      </c>
      <c r="AK6" s="269" t="str">
        <f>IFERROR(VLOOKUP($A6,'中間シート (2)'!$M$6:$BC$67,AK$1,FALSE),"")</f>
        <v/>
      </c>
      <c r="AL6" s="269" t="str">
        <f>IFERROR(VLOOKUP($A6,'中間シート (2)'!$M$6:$BC$67,AL$1,FALSE),"")</f>
        <v/>
      </c>
      <c r="AM6" s="269" t="str">
        <f>IFERROR(VLOOKUP($A6,'中間シート (2)'!$M$6:$BC$67,AM$1,FALSE),"")</f>
        <v/>
      </c>
      <c r="AN6" s="269" t="str">
        <f>IFERROR(VLOOKUP($A6,'中間シート (2)'!$M$6:$BC$67,AN$1,FALSE),"")</f>
        <v/>
      </c>
      <c r="AO6" s="269" t="str">
        <f>IFERROR(VLOOKUP($A6,'中間シート (2)'!$M$6:$BC$67,AO$1,FALSE),"")</f>
        <v/>
      </c>
      <c r="AR6" s="255"/>
      <c r="AS6" s="255"/>
      <c r="AT6" s="25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5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5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5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58" t="str">
        <f ca="1">IF(H6="",M6,OFFSET(M6,-H6+1,0))</f>
        <v/>
      </c>
      <c r="ER6" s="25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5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58" t="str">
        <f>IF(B6=0,"",COUNTIF(FD$6:FD6,FD6))</f>
        <v/>
      </c>
      <c r="FJ6" s="54" t="str">
        <f t="shared" ref="FJ6" si="53">IF(AND(H6&lt;&gt;"",OR(H6&lt;1,H6&gt;4)), 71, "")</f>
        <v/>
      </c>
      <c r="FK6" s="25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52">
        <v>2</v>
      </c>
      <c r="B7" s="252">
        <f>COUNTIF('中間シート (2)'!M:M,行政集計シート※記入不要です!A7)</f>
        <v>0</v>
      </c>
      <c r="C7" s="254" t="str">
        <f>IF(OR(G7&lt;&gt;"",H7&lt;&gt;""),C6,"")</f>
        <v/>
      </c>
      <c r="D7" s="254" t="str">
        <f>IF(OR(G7&lt;&gt;"",H7&lt;&gt;""),D6,"")</f>
        <v/>
      </c>
      <c r="E7" s="254" t="str">
        <f>IF(OR(G7&lt;&gt;"",H7&lt;&gt;""),E6,"")</f>
        <v/>
      </c>
      <c r="F7" s="253"/>
      <c r="G7" s="254" t="str">
        <f>IFERROR(VLOOKUP($A7,'中間シート (2)'!$M$6:$AR$65,G$1,FALSE),"")</f>
        <v/>
      </c>
      <c r="H7" s="254" t="str">
        <f>IFERROR(VLOOKUP($A7,'中間シート (2)'!$M$6:$AR$65,H$1,FALSE),"")</f>
        <v/>
      </c>
      <c r="I7" s="254" t="str">
        <f>IFERROR(VLOOKUP($A7,'中間シート (2)'!$M$6:$AR$65,I$1,FALSE),"")</f>
        <v/>
      </c>
      <c r="J7" s="254" t="str">
        <f>IFERROR(VLOOKUP($A7,'中間シート (2)'!$M$6:$AR$65,J$1,FALSE),"")</f>
        <v/>
      </c>
      <c r="K7" s="254" t="str">
        <f>IFERROR(VLOOKUP($A7,'中間シート (2)'!$M$6:$AR$65,K$1,FALSE),"")</f>
        <v/>
      </c>
      <c r="L7" s="254" t="str">
        <f>IFERROR(VLOOKUP($A7,'中間シート (2)'!$M$6:$AR$65,L$1,FALSE),"")</f>
        <v/>
      </c>
      <c r="M7" s="254" t="str">
        <f>IFERROR(VLOOKUP($A7,'中間シート (2)'!$M$6:$AR$65,M$1,FALSE),"")</f>
        <v/>
      </c>
      <c r="N7" s="254" t="str">
        <f>IFERROR(VLOOKUP($A7,'中間シート (2)'!$M$6:$AR$65,N$1,FALSE),"")</f>
        <v/>
      </c>
      <c r="O7" s="254" t="str">
        <f>IFERROR(VLOOKUP($A7,'中間シート (2)'!$M$6:$AR$65,O$1,FALSE),"")</f>
        <v/>
      </c>
      <c r="P7" s="254" t="str">
        <f>IFERROR(VLOOKUP($A7,'中間シート (2)'!$M$6:$AR$65,P$1,FALSE),"")</f>
        <v/>
      </c>
      <c r="Q7" s="254" t="str">
        <f>IFERROR(VLOOKUP($A7,'中間シート (2)'!$M$6:$AR$65,Q$1,FALSE),"")</f>
        <v/>
      </c>
      <c r="R7" s="254" t="str">
        <f>IFERROR(VLOOKUP($A7,'中間シート (2)'!$M$6:$AR$65,R$1,FALSE),"")</f>
        <v/>
      </c>
      <c r="S7" s="254" t="str">
        <f>IFERROR(VLOOKUP($A7,'中間シート (2)'!$M$6:$AR$65,S$1,FALSE),"")</f>
        <v/>
      </c>
      <c r="T7" s="254" t="str">
        <f>IFERROR(VLOOKUP($A7,'中間シート (2)'!$M$6:$AR$65,T$1,FALSE),"")</f>
        <v/>
      </c>
      <c r="U7" s="254" t="str">
        <f>IFERROR(VLOOKUP($A7,'中間シート (2)'!$M$6:$AR$65,U$1,FALSE),"")</f>
        <v/>
      </c>
      <c r="V7" s="254"/>
      <c r="W7" s="254" t="str">
        <f>IFERROR(VLOOKUP($A7,'中間シート (2)'!$M$6:$AR$65,W$1,FALSE),"")</f>
        <v/>
      </c>
      <c r="X7" s="254" t="str">
        <f>IFERROR(VLOOKUP($A7,'中間シート (2)'!$M$6:$AR$65,X$1,FALSE),"")</f>
        <v/>
      </c>
      <c r="Y7" s="254" t="str">
        <f>IFERROR(VLOOKUP($A7,'中間シート (2)'!$M$6:$AR$65,Y$1,FALSE),"")</f>
        <v/>
      </c>
      <c r="Z7" s="254" t="str">
        <f>IFERROR(VLOOKUP($A7,'中間シート (2)'!$M$6:$AR$65,Z$1,FALSE),"")</f>
        <v/>
      </c>
      <c r="AA7" s="254" t="str">
        <f>IFERROR(VLOOKUP($A7,'中間シート (2)'!$M$6:$AR$65,AA$1,FALSE),"")</f>
        <v/>
      </c>
      <c r="AB7" s="254" t="str">
        <f>IFERROR(VLOOKUP($A7,'中間シート (2)'!$M$6:$AR$65,AB$1,FALSE),"")</f>
        <v/>
      </c>
      <c r="AC7" s="254" t="str">
        <f>IFERROR(VLOOKUP($A7,'中間シート (2)'!$M$6:$AR$65,AC$1,FALSE),"")</f>
        <v/>
      </c>
      <c r="AD7" s="254" t="str">
        <f>IFERROR(VLOOKUP($A7,'中間シート (2)'!$M$6:$AR$65,AD$1,FALSE),"")</f>
        <v/>
      </c>
      <c r="AE7" s="254"/>
      <c r="AF7" s="254"/>
      <c r="AG7" s="254"/>
      <c r="AH7" s="269" t="str">
        <f>IFERROR(VLOOKUP($A7,'中間シート (2)'!$M$6:$BC$67,AH$1,FALSE),"")</f>
        <v/>
      </c>
      <c r="AI7" s="269" t="str">
        <f>IFERROR(VLOOKUP($A7,'中間シート (2)'!$M$6:$BC$67,AI$1,FALSE),"")</f>
        <v/>
      </c>
      <c r="AJ7" s="269" t="str">
        <f>IFERROR(VLOOKUP($A7,'中間シート (2)'!$M$6:$BC$67,AJ$1,FALSE),"")</f>
        <v/>
      </c>
      <c r="AK7" s="269" t="str">
        <f>IFERROR(VLOOKUP($A7,'中間シート (2)'!$M$6:$BC$67,AK$1,FALSE),"")</f>
        <v/>
      </c>
      <c r="AL7" s="269" t="str">
        <f>IFERROR(VLOOKUP($A7,'中間シート (2)'!$M$6:$BC$67,AL$1,FALSE),"")</f>
        <v/>
      </c>
      <c r="AM7" s="269" t="str">
        <f>IFERROR(VLOOKUP($A7,'中間シート (2)'!$M$6:$BC$67,AM$1,FALSE),"")</f>
        <v/>
      </c>
      <c r="AN7" s="269" t="str">
        <f>IFERROR(VLOOKUP($A7,'中間シート (2)'!$M$6:$BC$67,AN$1,FALSE),"")</f>
        <v/>
      </c>
      <c r="AO7" s="269" t="str">
        <f>IFERROR(VLOOKUP($A7,'中間シート (2)'!$M$6:$BC$67,AO$1,FALSE),"")</f>
        <v/>
      </c>
      <c r="AR7" s="255"/>
      <c r="AS7" s="255"/>
      <c r="AT7" s="25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5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5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5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58" t="str">
        <f t="shared" ref="EQ7:EQ65" ca="1" si="156">IF(H7="",M7,OFFSET(M7,-H7+1,0))</f>
        <v/>
      </c>
      <c r="ER7" s="25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5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58" t="str">
        <f>IF(B7=0,"",COUNTIF(FD$6:FD7,FD7))</f>
        <v/>
      </c>
      <c r="FJ7" s="54" t="str">
        <f t="shared" ref="FJ7:FJ65" si="174">IF(AND(H7&lt;&gt;"",OR(H7&lt;1,H7&gt;4)), 71, "")</f>
        <v/>
      </c>
      <c r="FK7" s="25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52">
        <v>3</v>
      </c>
      <c r="B8" s="252">
        <f>COUNTIF('中間シート (2)'!M:M,行政集計シート※記入不要です!A8)</f>
        <v>0</v>
      </c>
      <c r="C8" s="254" t="str">
        <f>IF(OR(G8&lt;&gt;"",H8&lt;&gt;""),C7,"")</f>
        <v/>
      </c>
      <c r="D8" s="254" t="str">
        <f>IF(OR(G8&lt;&gt;"",H8&lt;&gt;""),D7,"")</f>
        <v/>
      </c>
      <c r="E8" s="254" t="str">
        <f>IF(OR(G8&lt;&gt;"",H8&lt;&gt;""),E7,"")</f>
        <v/>
      </c>
      <c r="F8" s="253"/>
      <c r="G8" s="254" t="str">
        <f>IFERROR(VLOOKUP($A8,'中間シート (2)'!$M$6:$AR$65,G$1,FALSE),"")</f>
        <v/>
      </c>
      <c r="H8" s="254" t="str">
        <f>IFERROR(VLOOKUP($A8,'中間シート (2)'!$M$6:$AR$65,H$1,FALSE),"")</f>
        <v/>
      </c>
      <c r="I8" s="254" t="str">
        <f>IFERROR(VLOOKUP($A8,'中間シート (2)'!$M$6:$AR$65,I$1,FALSE),"")</f>
        <v/>
      </c>
      <c r="J8" s="254" t="str">
        <f>IFERROR(VLOOKUP($A8,'中間シート (2)'!$M$6:$AR$65,J$1,FALSE),"")</f>
        <v/>
      </c>
      <c r="K8" s="254" t="str">
        <f>IFERROR(VLOOKUP($A8,'中間シート (2)'!$M$6:$AR$65,K$1,FALSE),"")</f>
        <v/>
      </c>
      <c r="L8" s="254" t="str">
        <f>IFERROR(VLOOKUP($A8,'中間シート (2)'!$M$6:$AR$65,L$1,FALSE),"")</f>
        <v/>
      </c>
      <c r="M8" s="254" t="str">
        <f>IFERROR(VLOOKUP($A8,'中間シート (2)'!$M$6:$AR$65,M$1,FALSE),"")</f>
        <v/>
      </c>
      <c r="N8" s="254" t="str">
        <f>IFERROR(VLOOKUP($A8,'中間シート (2)'!$M$6:$AR$65,N$1,FALSE),"")</f>
        <v/>
      </c>
      <c r="O8" s="254" t="str">
        <f>IFERROR(VLOOKUP($A8,'中間シート (2)'!$M$6:$AR$65,O$1,FALSE),"")</f>
        <v/>
      </c>
      <c r="P8" s="254" t="str">
        <f>IFERROR(VLOOKUP($A8,'中間シート (2)'!$M$6:$AR$65,P$1,FALSE),"")</f>
        <v/>
      </c>
      <c r="Q8" s="254" t="str">
        <f>IFERROR(VLOOKUP($A8,'中間シート (2)'!$M$6:$AR$65,Q$1,FALSE),"")</f>
        <v/>
      </c>
      <c r="R8" s="254" t="str">
        <f>IFERROR(VLOOKUP($A8,'中間シート (2)'!$M$6:$AR$65,R$1,FALSE),"")</f>
        <v/>
      </c>
      <c r="S8" s="254" t="str">
        <f>IFERROR(VLOOKUP($A8,'中間シート (2)'!$M$6:$AR$65,S$1,FALSE),"")</f>
        <v/>
      </c>
      <c r="T8" s="254" t="str">
        <f>IFERROR(VLOOKUP($A8,'中間シート (2)'!$M$6:$AR$65,T$1,FALSE),"")</f>
        <v/>
      </c>
      <c r="U8" s="254" t="str">
        <f>IFERROR(VLOOKUP($A8,'中間シート (2)'!$M$6:$AR$65,U$1,FALSE),"")</f>
        <v/>
      </c>
      <c r="V8" s="254"/>
      <c r="W8" s="254" t="str">
        <f>IFERROR(VLOOKUP($A8,'中間シート (2)'!$M$6:$AR$65,W$1,FALSE),"")</f>
        <v/>
      </c>
      <c r="X8" s="254" t="str">
        <f>IFERROR(VLOOKUP($A8,'中間シート (2)'!$M$6:$AR$65,X$1,FALSE),"")</f>
        <v/>
      </c>
      <c r="Y8" s="254" t="str">
        <f>IFERROR(VLOOKUP($A8,'中間シート (2)'!$M$6:$AR$65,Y$1,FALSE),"")</f>
        <v/>
      </c>
      <c r="Z8" s="254" t="str">
        <f>IFERROR(VLOOKUP($A8,'中間シート (2)'!$M$6:$AR$65,Z$1,FALSE),"")</f>
        <v/>
      </c>
      <c r="AA8" s="254" t="str">
        <f>IFERROR(VLOOKUP($A8,'中間シート (2)'!$M$6:$AR$65,AA$1,FALSE),"")</f>
        <v/>
      </c>
      <c r="AB8" s="254" t="str">
        <f>IFERROR(VLOOKUP($A8,'中間シート (2)'!$M$6:$AR$65,AB$1,FALSE),"")</f>
        <v/>
      </c>
      <c r="AC8" s="254" t="str">
        <f>IFERROR(VLOOKUP($A8,'中間シート (2)'!$M$6:$AR$65,AC$1,FALSE),"")</f>
        <v/>
      </c>
      <c r="AD8" s="254" t="str">
        <f>IFERROR(VLOOKUP($A8,'中間シート (2)'!$M$6:$AR$65,AD$1,FALSE),"")</f>
        <v/>
      </c>
      <c r="AE8" s="254"/>
      <c r="AF8" s="254"/>
      <c r="AG8" s="254"/>
      <c r="AH8" s="269" t="str">
        <f>IFERROR(VLOOKUP($A8,'中間シート (2)'!$M$6:$BC$67,AH$1,FALSE),"")</f>
        <v/>
      </c>
      <c r="AI8" s="269" t="str">
        <f>IFERROR(VLOOKUP($A8,'中間シート (2)'!$M$6:$BC$67,AI$1,FALSE),"")</f>
        <v/>
      </c>
      <c r="AJ8" s="269" t="str">
        <f>IFERROR(VLOOKUP($A8,'中間シート (2)'!$M$6:$BC$67,AJ$1,FALSE),"")</f>
        <v/>
      </c>
      <c r="AK8" s="269" t="str">
        <f>IFERROR(VLOOKUP($A8,'中間シート (2)'!$M$6:$BC$67,AK$1,FALSE),"")</f>
        <v/>
      </c>
      <c r="AL8" s="269" t="str">
        <f>IFERROR(VLOOKUP($A8,'中間シート (2)'!$M$6:$BC$67,AL$1,FALSE),"")</f>
        <v/>
      </c>
      <c r="AM8" s="269" t="str">
        <f>IFERROR(VLOOKUP($A8,'中間シート (2)'!$M$6:$BC$67,AM$1,FALSE),"")</f>
        <v/>
      </c>
      <c r="AN8" s="269" t="str">
        <f>IFERROR(VLOOKUP($A8,'中間シート (2)'!$M$6:$BC$67,AN$1,FALSE),"")</f>
        <v/>
      </c>
      <c r="AO8" s="269" t="str">
        <f>IFERROR(VLOOKUP($A8,'中間シート (2)'!$M$6:$BC$67,AO$1,FALSE),"")</f>
        <v/>
      </c>
      <c r="AR8" s="255"/>
      <c r="AS8" s="255"/>
      <c r="AT8" s="25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5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5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5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58" t="str">
        <f t="shared" ca="1" si="156"/>
        <v/>
      </c>
      <c r="ER8" s="25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58">
        <f t="shared" si="169"/>
        <v>1</v>
      </c>
      <c r="FE8" s="54" t="str">
        <f t="shared" si="170"/>
        <v/>
      </c>
      <c r="FF8" s="54" t="str">
        <f t="shared" si="171"/>
        <v/>
      </c>
      <c r="FG8" s="54" t="str">
        <f t="shared" si="172"/>
        <v/>
      </c>
      <c r="FH8" s="54" t="str">
        <f t="shared" si="173"/>
        <v/>
      </c>
      <c r="FI8" s="258" t="str">
        <f>IF(B8=0,"",COUNTIF(FD$6:FD8,FD8))</f>
        <v/>
      </c>
      <c r="FJ8" s="54" t="str">
        <f t="shared" si="174"/>
        <v/>
      </c>
      <c r="FK8" s="259" t="str">
        <f t="shared" si="175"/>
        <v/>
      </c>
      <c r="FL8" s="54" t="str">
        <f t="shared" si="176"/>
        <v/>
      </c>
      <c r="FM8" s="54" t="str">
        <f t="shared" si="177"/>
        <v/>
      </c>
      <c r="FN8" s="54" t="str">
        <f t="shared" si="178"/>
        <v/>
      </c>
      <c r="FO8" s="54" t="str">
        <f t="shared" si="179"/>
        <v/>
      </c>
    </row>
    <row r="9" spans="1:171" ht="17.25">
      <c r="A9" s="252">
        <v>4</v>
      </c>
      <c r="B9" s="252">
        <f>COUNTIF('中間シート (2)'!M:M,行政集計シート※記入不要です!A9)</f>
        <v>0</v>
      </c>
      <c r="C9" s="254" t="str">
        <f>IF(OR(G9&lt;&gt;"",H9&lt;&gt;""),C8,"")</f>
        <v/>
      </c>
      <c r="D9" s="254" t="str">
        <f>IF(OR(G9&lt;&gt;"",H9&lt;&gt;""),D8,"")</f>
        <v/>
      </c>
      <c r="E9" s="254" t="str">
        <f>IF(OR(G9&lt;&gt;"",H9&lt;&gt;""),E8,"")</f>
        <v/>
      </c>
      <c r="F9" s="253"/>
      <c r="G9" s="254" t="str">
        <f>IFERROR(VLOOKUP($A9,'中間シート (2)'!$M$6:$AR$65,G$1,FALSE),"")</f>
        <v/>
      </c>
      <c r="H9" s="254" t="str">
        <f>IFERROR(VLOOKUP($A9,'中間シート (2)'!$M$6:$AR$65,H$1,FALSE),"")</f>
        <v/>
      </c>
      <c r="I9" s="254" t="str">
        <f>IFERROR(VLOOKUP($A9,'中間シート (2)'!$M$6:$AR$65,I$1,FALSE),"")</f>
        <v/>
      </c>
      <c r="J9" s="254" t="str">
        <f>IFERROR(VLOOKUP($A9,'中間シート (2)'!$M$6:$AR$65,J$1,FALSE),"")</f>
        <v/>
      </c>
      <c r="K9" s="254" t="str">
        <f>IFERROR(VLOOKUP($A9,'中間シート (2)'!$M$6:$AR$65,K$1,FALSE),"")</f>
        <v/>
      </c>
      <c r="L9" s="254" t="str">
        <f>IFERROR(VLOOKUP($A9,'中間シート (2)'!$M$6:$AR$65,L$1,FALSE),"")</f>
        <v/>
      </c>
      <c r="M9" s="254" t="str">
        <f>IFERROR(VLOOKUP($A9,'中間シート (2)'!$M$6:$AR$65,M$1,FALSE),"")</f>
        <v/>
      </c>
      <c r="N9" s="254" t="str">
        <f>IFERROR(VLOOKUP($A9,'中間シート (2)'!$M$6:$AR$65,N$1,FALSE),"")</f>
        <v/>
      </c>
      <c r="O9" s="254" t="str">
        <f>IFERROR(VLOOKUP($A9,'中間シート (2)'!$M$6:$AR$65,O$1,FALSE),"")</f>
        <v/>
      </c>
      <c r="P9" s="254" t="str">
        <f>IFERROR(VLOOKUP($A9,'中間シート (2)'!$M$6:$AR$65,P$1,FALSE),"")</f>
        <v/>
      </c>
      <c r="Q9" s="254" t="str">
        <f>IFERROR(VLOOKUP($A9,'中間シート (2)'!$M$6:$AR$65,Q$1,FALSE),"")</f>
        <v/>
      </c>
      <c r="R9" s="254" t="str">
        <f>IFERROR(VLOOKUP($A9,'中間シート (2)'!$M$6:$AR$65,R$1,FALSE),"")</f>
        <v/>
      </c>
      <c r="S9" s="254" t="str">
        <f>IFERROR(VLOOKUP($A9,'中間シート (2)'!$M$6:$AR$65,S$1,FALSE),"")</f>
        <v/>
      </c>
      <c r="T9" s="254" t="str">
        <f>IFERROR(VLOOKUP($A9,'中間シート (2)'!$M$6:$AR$65,T$1,FALSE),"")</f>
        <v/>
      </c>
      <c r="U9" s="254" t="str">
        <f>IFERROR(VLOOKUP($A9,'中間シート (2)'!$M$6:$AR$65,U$1,FALSE),"")</f>
        <v/>
      </c>
      <c r="V9" s="254"/>
      <c r="W9" s="254" t="str">
        <f>IFERROR(VLOOKUP($A9,'中間シート (2)'!$M$6:$AR$65,W$1,FALSE),"")</f>
        <v/>
      </c>
      <c r="X9" s="254" t="str">
        <f>IFERROR(VLOOKUP($A9,'中間シート (2)'!$M$6:$AR$65,X$1,FALSE),"")</f>
        <v/>
      </c>
      <c r="Y9" s="254" t="str">
        <f>IFERROR(VLOOKUP($A9,'中間シート (2)'!$M$6:$AR$65,Y$1,FALSE),"")</f>
        <v/>
      </c>
      <c r="Z9" s="254" t="str">
        <f>IFERROR(VLOOKUP($A9,'中間シート (2)'!$M$6:$AR$65,Z$1,FALSE),"")</f>
        <v/>
      </c>
      <c r="AA9" s="254" t="str">
        <f>IFERROR(VLOOKUP($A9,'中間シート (2)'!$M$6:$AR$65,AA$1,FALSE),"")</f>
        <v/>
      </c>
      <c r="AB9" s="254" t="str">
        <f>IFERROR(VLOOKUP($A9,'中間シート (2)'!$M$6:$AR$65,AB$1,FALSE),"")</f>
        <v/>
      </c>
      <c r="AC9" s="254" t="str">
        <f>IFERROR(VLOOKUP($A9,'中間シート (2)'!$M$6:$AR$65,AC$1,FALSE),"")</f>
        <v/>
      </c>
      <c r="AD9" s="254" t="str">
        <f>IFERROR(VLOOKUP($A9,'中間シート (2)'!$M$6:$AR$65,AD$1,FALSE),"")</f>
        <v/>
      </c>
      <c r="AE9" s="254"/>
      <c r="AF9" s="254"/>
      <c r="AG9" s="254"/>
      <c r="AH9" s="269" t="str">
        <f>IFERROR(VLOOKUP($A9,'中間シート (2)'!$M$6:$BC$67,AH$1,FALSE),"")</f>
        <v/>
      </c>
      <c r="AI9" s="269" t="str">
        <f>IFERROR(VLOOKUP($A9,'中間シート (2)'!$M$6:$BC$67,AI$1,FALSE),"")</f>
        <v/>
      </c>
      <c r="AJ9" s="269" t="str">
        <f>IFERROR(VLOOKUP($A9,'中間シート (2)'!$M$6:$BC$67,AJ$1,FALSE),"")</f>
        <v/>
      </c>
      <c r="AK9" s="269" t="str">
        <f>IFERROR(VLOOKUP($A9,'中間シート (2)'!$M$6:$BC$67,AK$1,FALSE),"")</f>
        <v/>
      </c>
      <c r="AL9" s="269" t="str">
        <f>IFERROR(VLOOKUP($A9,'中間シート (2)'!$M$6:$BC$67,AL$1,FALSE),"")</f>
        <v/>
      </c>
      <c r="AM9" s="269" t="str">
        <f>IFERROR(VLOOKUP($A9,'中間シート (2)'!$M$6:$BC$67,AM$1,FALSE),"")</f>
        <v/>
      </c>
      <c r="AN9" s="269" t="str">
        <f>IFERROR(VLOOKUP($A9,'中間シート (2)'!$M$6:$BC$67,AN$1,FALSE),"")</f>
        <v/>
      </c>
      <c r="AO9" s="269" t="str">
        <f>IFERROR(VLOOKUP($A9,'中間シート (2)'!$M$6:$BC$67,AO$1,FALSE),"")</f>
        <v/>
      </c>
      <c r="AR9" s="255"/>
      <c r="AS9" s="255"/>
      <c r="AT9" s="25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5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5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5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58" t="str">
        <f t="shared" ca="1" si="156"/>
        <v/>
      </c>
      <c r="ER9" s="25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58">
        <f t="shared" si="169"/>
        <v>1</v>
      </c>
      <c r="FE9" s="54" t="str">
        <f t="shared" si="170"/>
        <v/>
      </c>
      <c r="FF9" s="54" t="str">
        <f t="shared" si="171"/>
        <v/>
      </c>
      <c r="FG9" s="54" t="str">
        <f t="shared" si="172"/>
        <v/>
      </c>
      <c r="FH9" s="54" t="str">
        <f t="shared" si="173"/>
        <v/>
      </c>
      <c r="FI9" s="258" t="str">
        <f>IF(B9=0,"",COUNTIF(FD$6:FD9,FD9))</f>
        <v/>
      </c>
      <c r="FJ9" s="54" t="str">
        <f t="shared" si="174"/>
        <v/>
      </c>
      <c r="FK9" s="259" t="str">
        <f t="shared" si="175"/>
        <v/>
      </c>
      <c r="FL9" s="54" t="str">
        <f t="shared" si="176"/>
        <v/>
      </c>
      <c r="FM9" s="54" t="str">
        <f t="shared" si="177"/>
        <v/>
      </c>
      <c r="FN9" s="54" t="str">
        <f t="shared" si="178"/>
        <v/>
      </c>
      <c r="FO9" s="54" t="str">
        <f t="shared" si="179"/>
        <v/>
      </c>
    </row>
    <row r="10" spans="1:171" ht="13.5" customHeight="1">
      <c r="A10" s="252">
        <v>5</v>
      </c>
      <c r="B10" s="252">
        <f>COUNTIF('中間シート (2)'!M:M,行政集計シート※記入不要です!A10)</f>
        <v>0</v>
      </c>
      <c r="C10" s="254" t="str">
        <f>IF(OR(G10&lt;&gt;"",H10&lt;&gt;""),C9,"")</f>
        <v/>
      </c>
      <c r="D10" s="254" t="str">
        <f>IF(OR(G10&lt;&gt;"",H10&lt;&gt;""),D9,"")</f>
        <v/>
      </c>
      <c r="E10" s="254" t="str">
        <f>IF(OR(G10&lt;&gt;"",H10&lt;&gt;""),E9,"")</f>
        <v/>
      </c>
      <c r="F10" s="253"/>
      <c r="G10" s="254" t="str">
        <f>IFERROR(VLOOKUP($A10,'中間シート (2)'!$M$6:$AR$65,G$1,FALSE),"")</f>
        <v/>
      </c>
      <c r="H10" s="254" t="str">
        <f>IFERROR(VLOOKUP($A10,'中間シート (2)'!$M$6:$AR$65,H$1,FALSE),"")</f>
        <v/>
      </c>
      <c r="I10" s="254" t="str">
        <f>IFERROR(VLOOKUP($A10,'中間シート (2)'!$M$6:$AR$65,I$1,FALSE),"")</f>
        <v/>
      </c>
      <c r="J10" s="254" t="str">
        <f>IFERROR(VLOOKUP($A10,'中間シート (2)'!$M$6:$AR$65,J$1,FALSE),"")</f>
        <v/>
      </c>
      <c r="K10" s="254" t="str">
        <f>IFERROR(VLOOKUP($A10,'中間シート (2)'!$M$6:$AR$65,K$1,FALSE),"")</f>
        <v/>
      </c>
      <c r="L10" s="254" t="str">
        <f>IFERROR(VLOOKUP($A10,'中間シート (2)'!$M$6:$AR$65,L$1,FALSE),"")</f>
        <v/>
      </c>
      <c r="M10" s="254" t="str">
        <f>IFERROR(VLOOKUP($A10,'中間シート (2)'!$M$6:$AR$65,M$1,FALSE),"")</f>
        <v/>
      </c>
      <c r="N10" s="254" t="str">
        <f>IFERROR(VLOOKUP($A10,'中間シート (2)'!$M$6:$AR$65,N$1,FALSE),"")</f>
        <v/>
      </c>
      <c r="O10" s="254" t="str">
        <f>IFERROR(VLOOKUP($A10,'中間シート (2)'!$M$6:$AR$65,O$1,FALSE),"")</f>
        <v/>
      </c>
      <c r="P10" s="254" t="str">
        <f>IFERROR(VLOOKUP($A10,'中間シート (2)'!$M$6:$AR$65,P$1,FALSE),"")</f>
        <v/>
      </c>
      <c r="Q10" s="254" t="str">
        <f>IFERROR(VLOOKUP($A10,'中間シート (2)'!$M$6:$AR$65,Q$1,FALSE),"")</f>
        <v/>
      </c>
      <c r="R10" s="254" t="str">
        <f>IFERROR(VLOOKUP($A10,'中間シート (2)'!$M$6:$AR$65,R$1,FALSE),"")</f>
        <v/>
      </c>
      <c r="S10" s="254" t="str">
        <f>IFERROR(VLOOKUP($A10,'中間シート (2)'!$M$6:$AR$65,S$1,FALSE),"")</f>
        <v/>
      </c>
      <c r="T10" s="254" t="str">
        <f>IFERROR(VLOOKUP($A10,'中間シート (2)'!$M$6:$AR$65,T$1,FALSE),"")</f>
        <v/>
      </c>
      <c r="U10" s="254" t="str">
        <f>IFERROR(VLOOKUP($A10,'中間シート (2)'!$M$6:$AR$65,U$1,FALSE),"")</f>
        <v/>
      </c>
      <c r="V10" s="254"/>
      <c r="W10" s="254" t="str">
        <f>IFERROR(VLOOKUP($A10,'中間シート (2)'!$M$6:$AR$65,W$1,FALSE),"")</f>
        <v/>
      </c>
      <c r="X10" s="254" t="str">
        <f>IFERROR(VLOOKUP($A10,'中間シート (2)'!$M$6:$AR$65,X$1,FALSE),"")</f>
        <v/>
      </c>
      <c r="Y10" s="254" t="str">
        <f>IFERROR(VLOOKUP($A10,'中間シート (2)'!$M$6:$AR$65,Y$1,FALSE),"")</f>
        <v/>
      </c>
      <c r="Z10" s="254" t="str">
        <f>IFERROR(VLOOKUP($A10,'中間シート (2)'!$M$6:$AR$65,Z$1,FALSE),"")</f>
        <v/>
      </c>
      <c r="AA10" s="254" t="str">
        <f>IFERROR(VLOOKUP($A10,'中間シート (2)'!$M$6:$AR$65,AA$1,FALSE),"")</f>
        <v/>
      </c>
      <c r="AB10" s="254" t="str">
        <f>IFERROR(VLOOKUP($A10,'中間シート (2)'!$M$6:$AR$65,AB$1,FALSE),"")</f>
        <v/>
      </c>
      <c r="AC10" s="254" t="str">
        <f>IFERROR(VLOOKUP($A10,'中間シート (2)'!$M$6:$AR$65,AC$1,FALSE),"")</f>
        <v/>
      </c>
      <c r="AD10" s="254" t="str">
        <f>IFERROR(VLOOKUP($A10,'中間シート (2)'!$M$6:$AR$65,AD$1,FALSE),"")</f>
        <v/>
      </c>
      <c r="AE10" s="254"/>
      <c r="AF10" s="254"/>
      <c r="AG10" s="254"/>
      <c r="AH10" s="269" t="str">
        <f>IFERROR(VLOOKUP($A10,'中間シート (2)'!$M$6:$BC$67,AH$1,FALSE),"")</f>
        <v/>
      </c>
      <c r="AI10" s="269" t="str">
        <f>IFERROR(VLOOKUP($A10,'中間シート (2)'!$M$6:$BC$67,AI$1,FALSE),"")</f>
        <v/>
      </c>
      <c r="AJ10" s="269" t="str">
        <f>IFERROR(VLOOKUP($A10,'中間シート (2)'!$M$6:$BC$67,AJ$1,FALSE),"")</f>
        <v/>
      </c>
      <c r="AK10" s="269" t="str">
        <f>IFERROR(VLOOKUP($A10,'中間シート (2)'!$M$6:$BC$67,AK$1,FALSE),"")</f>
        <v/>
      </c>
      <c r="AL10" s="269" t="str">
        <f>IFERROR(VLOOKUP($A10,'中間シート (2)'!$M$6:$BC$67,AL$1,FALSE),"")</f>
        <v/>
      </c>
      <c r="AM10" s="269" t="str">
        <f>IFERROR(VLOOKUP($A10,'中間シート (2)'!$M$6:$BC$67,AM$1,FALSE),"")</f>
        <v/>
      </c>
      <c r="AN10" s="269" t="str">
        <f>IFERROR(VLOOKUP($A10,'中間シート (2)'!$M$6:$BC$67,AN$1,FALSE),"")</f>
        <v/>
      </c>
      <c r="AO10" s="269" t="str">
        <f>IFERROR(VLOOKUP($A10,'中間シート (2)'!$M$6:$BC$67,AO$1,FALSE),"")</f>
        <v/>
      </c>
      <c r="AR10" s="255"/>
      <c r="AS10" s="255"/>
      <c r="AT10" s="25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5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5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5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58" t="str">
        <f t="shared" ca="1" si="156"/>
        <v/>
      </c>
      <c r="ER10" s="25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58">
        <f t="shared" si="169"/>
        <v>1</v>
      </c>
      <c r="FE10" s="54" t="str">
        <f t="shared" si="170"/>
        <v/>
      </c>
      <c r="FF10" s="54" t="str">
        <f t="shared" si="171"/>
        <v/>
      </c>
      <c r="FG10" s="54" t="str">
        <f t="shared" si="172"/>
        <v/>
      </c>
      <c r="FH10" s="54" t="str">
        <f t="shared" si="173"/>
        <v/>
      </c>
      <c r="FI10" s="258" t="str">
        <f>IF(B10=0,"",COUNTIF(FD$6:FD10,FD10))</f>
        <v/>
      </c>
      <c r="FJ10" s="54" t="str">
        <f t="shared" si="174"/>
        <v/>
      </c>
      <c r="FK10" s="259" t="str">
        <f t="shared" si="175"/>
        <v/>
      </c>
      <c r="FL10" s="54" t="str">
        <f t="shared" si="176"/>
        <v/>
      </c>
      <c r="FM10" s="54" t="str">
        <f t="shared" si="177"/>
        <v/>
      </c>
      <c r="FN10" s="54" t="str">
        <f t="shared" si="178"/>
        <v/>
      </c>
      <c r="FO10" s="54" t="str">
        <f t="shared" si="179"/>
        <v/>
      </c>
    </row>
    <row r="11" spans="1:171" ht="17.25">
      <c r="A11" s="252">
        <v>6</v>
      </c>
      <c r="B11" s="252">
        <f>COUNTIF('中間シート (2)'!M:M,行政集計シート※記入不要です!A11)</f>
        <v>0</v>
      </c>
      <c r="C11" s="260" t="str">
        <f>IF(OR(G11&lt;&gt;"",H11&lt;&gt;""),C10,"")</f>
        <v/>
      </c>
      <c r="D11" s="260" t="str">
        <f>IF(OR(G11&lt;&gt;"",H11&lt;&gt;""),D10,"")</f>
        <v/>
      </c>
      <c r="E11" s="260" t="str">
        <f>IF(OR(G11&lt;&gt;"",H11&lt;&gt;""),E10,"")</f>
        <v/>
      </c>
      <c r="F11" s="261"/>
      <c r="G11" s="254" t="str">
        <f>IFERROR(VLOOKUP($A11,'中間シート (2)'!$M$6:$AR$65,G$1,FALSE),"")</f>
        <v/>
      </c>
      <c r="H11" s="254" t="str">
        <f>IFERROR(VLOOKUP($A11,'中間シート (2)'!$M$6:$AR$65,H$1,FALSE),"")</f>
        <v/>
      </c>
      <c r="I11" s="254" t="str">
        <f>IFERROR(VLOOKUP($A11,'中間シート (2)'!$M$6:$AR$65,I$1,FALSE),"")</f>
        <v/>
      </c>
      <c r="J11" s="254" t="str">
        <f>IFERROR(VLOOKUP($A11,'中間シート (2)'!$M$6:$AR$65,J$1,FALSE),"")</f>
        <v/>
      </c>
      <c r="K11" s="254" t="str">
        <f>IFERROR(VLOOKUP($A11,'中間シート (2)'!$M$6:$AR$65,K$1,FALSE),"")</f>
        <v/>
      </c>
      <c r="L11" s="254" t="str">
        <f>IFERROR(VLOOKUP($A11,'中間シート (2)'!$M$6:$AR$65,L$1,FALSE),"")</f>
        <v/>
      </c>
      <c r="M11" s="254" t="str">
        <f>IFERROR(VLOOKUP($A11,'中間シート (2)'!$M$6:$AR$65,M$1,FALSE),"")</f>
        <v/>
      </c>
      <c r="N11" s="254" t="str">
        <f>IFERROR(VLOOKUP($A11,'中間シート (2)'!$M$6:$AR$65,N$1,FALSE),"")</f>
        <v/>
      </c>
      <c r="O11" s="254" t="str">
        <f>IFERROR(VLOOKUP($A11,'中間シート (2)'!$M$6:$AR$65,O$1,FALSE),"")</f>
        <v/>
      </c>
      <c r="P11" s="254" t="str">
        <f>IFERROR(VLOOKUP($A11,'中間シート (2)'!$M$6:$AR$65,P$1,FALSE),"")</f>
        <v/>
      </c>
      <c r="Q11" s="254" t="str">
        <f>IFERROR(VLOOKUP($A11,'中間シート (2)'!$M$6:$AR$65,Q$1,FALSE),"")</f>
        <v/>
      </c>
      <c r="R11" s="254" t="str">
        <f>IFERROR(VLOOKUP($A11,'中間シート (2)'!$M$6:$AR$65,R$1,FALSE),"")</f>
        <v/>
      </c>
      <c r="S11" s="254" t="str">
        <f>IFERROR(VLOOKUP($A11,'中間シート (2)'!$M$6:$AR$65,S$1,FALSE),"")</f>
        <v/>
      </c>
      <c r="T11" s="254" t="str">
        <f>IFERROR(VLOOKUP($A11,'中間シート (2)'!$M$6:$AR$65,T$1,FALSE),"")</f>
        <v/>
      </c>
      <c r="U11" s="254" t="str">
        <f>IFERROR(VLOOKUP($A11,'中間シート (2)'!$M$6:$AR$65,U$1,FALSE),"")</f>
        <v/>
      </c>
      <c r="V11" s="254"/>
      <c r="W11" s="254" t="str">
        <f>IFERROR(VLOOKUP($A11,'中間シート (2)'!$M$6:$AR$65,W$1,FALSE),"")</f>
        <v/>
      </c>
      <c r="X11" s="254" t="str">
        <f>IFERROR(VLOOKUP($A11,'中間シート (2)'!$M$6:$AR$65,X$1,FALSE),"")</f>
        <v/>
      </c>
      <c r="Y11" s="254" t="str">
        <f>IFERROR(VLOOKUP($A11,'中間シート (2)'!$M$6:$AR$65,Y$1,FALSE),"")</f>
        <v/>
      </c>
      <c r="Z11" s="254" t="str">
        <f>IFERROR(VLOOKUP($A11,'中間シート (2)'!$M$6:$AR$65,Z$1,FALSE),"")</f>
        <v/>
      </c>
      <c r="AA11" s="254" t="str">
        <f>IFERROR(VLOOKUP($A11,'中間シート (2)'!$M$6:$AR$65,AA$1,FALSE),"")</f>
        <v/>
      </c>
      <c r="AB11" s="254" t="str">
        <f>IFERROR(VLOOKUP($A11,'中間シート (2)'!$M$6:$AR$65,AB$1,FALSE),"")</f>
        <v/>
      </c>
      <c r="AC11" s="254" t="str">
        <f>IFERROR(VLOOKUP($A11,'中間シート (2)'!$M$6:$AR$65,AC$1,FALSE),"")</f>
        <v/>
      </c>
      <c r="AD11" s="254" t="str">
        <f>IFERROR(VLOOKUP($A11,'中間シート (2)'!$M$6:$AR$65,AD$1,FALSE),"")</f>
        <v/>
      </c>
      <c r="AE11" s="254"/>
      <c r="AF11" s="254"/>
      <c r="AG11" s="254"/>
      <c r="AH11" s="269" t="str">
        <f>IFERROR(VLOOKUP($A11,'中間シート (2)'!$M$6:$BC$67,AH$1,FALSE),"")</f>
        <v/>
      </c>
      <c r="AI11" s="269" t="str">
        <f>IFERROR(VLOOKUP($A11,'中間シート (2)'!$M$6:$BC$67,AI$1,FALSE),"")</f>
        <v/>
      </c>
      <c r="AJ11" s="269" t="str">
        <f>IFERROR(VLOOKUP($A11,'中間シート (2)'!$M$6:$BC$67,AJ$1,FALSE),"")</f>
        <v/>
      </c>
      <c r="AK11" s="269" t="str">
        <f>IFERROR(VLOOKUP($A11,'中間シート (2)'!$M$6:$BC$67,AK$1,FALSE),"")</f>
        <v/>
      </c>
      <c r="AL11" s="269" t="str">
        <f>IFERROR(VLOOKUP($A11,'中間シート (2)'!$M$6:$BC$67,AL$1,FALSE),"")</f>
        <v/>
      </c>
      <c r="AM11" s="269" t="str">
        <f>IFERROR(VLOOKUP($A11,'中間シート (2)'!$M$6:$BC$67,AM$1,FALSE),"")</f>
        <v/>
      </c>
      <c r="AN11" s="269" t="str">
        <f>IFERROR(VLOOKUP($A11,'中間シート (2)'!$M$6:$BC$67,AN$1,FALSE),"")</f>
        <v/>
      </c>
      <c r="AO11" s="269" t="str">
        <f>IFERROR(VLOOKUP($A11,'中間シート (2)'!$M$6:$BC$67,AO$1,FALSE),"")</f>
        <v/>
      </c>
      <c r="AR11" s="255"/>
      <c r="AS11" s="255"/>
      <c r="AT11" s="25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5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5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5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58" t="str">
        <f t="shared" ca="1" si="156"/>
        <v/>
      </c>
      <c r="ER11" s="25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58">
        <f t="shared" si="169"/>
        <v>1</v>
      </c>
      <c r="FE11" s="54" t="str">
        <f t="shared" si="170"/>
        <v/>
      </c>
      <c r="FF11" s="54" t="str">
        <f t="shared" si="171"/>
        <v/>
      </c>
      <c r="FG11" s="54" t="str">
        <f t="shared" si="172"/>
        <v/>
      </c>
      <c r="FH11" s="54" t="str">
        <f t="shared" si="173"/>
        <v/>
      </c>
      <c r="FI11" s="258" t="str">
        <f>IF(B11=0,"",COUNTIF(FD$6:FD11,FD11))</f>
        <v/>
      </c>
      <c r="FJ11" s="54" t="str">
        <f t="shared" si="174"/>
        <v/>
      </c>
      <c r="FK11" s="259" t="str">
        <f t="shared" si="175"/>
        <v/>
      </c>
      <c r="FL11" s="54" t="str">
        <f t="shared" si="176"/>
        <v/>
      </c>
      <c r="FM11" s="54" t="str">
        <f t="shared" si="177"/>
        <v/>
      </c>
      <c r="FN11" s="54" t="str">
        <f t="shared" si="178"/>
        <v/>
      </c>
      <c r="FO11" s="54" t="str">
        <f t="shared" si="179"/>
        <v/>
      </c>
    </row>
    <row r="12" spans="1:171" ht="17.25">
      <c r="A12" s="252">
        <v>7</v>
      </c>
      <c r="B12" s="252">
        <f>COUNTIF('中間シート (2)'!M:M,行政集計シート※記入不要です!A12)</f>
        <v>0</v>
      </c>
      <c r="C12" s="260" t="str">
        <f t="shared" ref="C12:C40" si="180">IF(OR(G12&lt;&gt;"",H12&lt;&gt;""),C11,"")</f>
        <v/>
      </c>
      <c r="D12" s="260" t="str">
        <f t="shared" ref="D12:D40" si="181">IF(OR(G12&lt;&gt;"",H12&lt;&gt;""),D11,"")</f>
        <v/>
      </c>
      <c r="E12" s="260" t="str">
        <f t="shared" ref="E12:E65" si="182">IF(OR(G12&lt;&gt;"",H12&lt;&gt;""),E11,"")</f>
        <v/>
      </c>
      <c r="F12" s="261"/>
      <c r="G12" s="254" t="str">
        <f>IFERROR(VLOOKUP($A12,'中間シート (2)'!$M$6:$AR$65,G$1,FALSE),"")</f>
        <v/>
      </c>
      <c r="H12" s="254" t="str">
        <f>IFERROR(VLOOKUP($A12,'中間シート (2)'!$M$6:$AR$65,H$1,FALSE),"")</f>
        <v/>
      </c>
      <c r="I12" s="254" t="str">
        <f>IFERROR(VLOOKUP($A12,'中間シート (2)'!$M$6:$AR$65,I$1,FALSE),"")</f>
        <v/>
      </c>
      <c r="J12" s="254" t="str">
        <f>IFERROR(VLOOKUP($A12,'中間シート (2)'!$M$6:$AR$65,J$1,FALSE),"")</f>
        <v/>
      </c>
      <c r="K12" s="254" t="str">
        <f>IFERROR(VLOOKUP($A12,'中間シート (2)'!$M$6:$AR$65,K$1,FALSE),"")</f>
        <v/>
      </c>
      <c r="L12" s="254" t="str">
        <f>IFERROR(VLOOKUP($A12,'中間シート (2)'!$M$6:$AR$65,L$1,FALSE),"")</f>
        <v/>
      </c>
      <c r="M12" s="254" t="str">
        <f>IFERROR(VLOOKUP($A12,'中間シート (2)'!$M$6:$AR$65,M$1,FALSE),"")</f>
        <v/>
      </c>
      <c r="N12" s="254" t="str">
        <f>IFERROR(VLOOKUP($A12,'中間シート (2)'!$M$6:$AR$65,N$1,FALSE),"")</f>
        <v/>
      </c>
      <c r="O12" s="254" t="str">
        <f>IFERROR(VLOOKUP($A12,'中間シート (2)'!$M$6:$AR$65,O$1,FALSE),"")</f>
        <v/>
      </c>
      <c r="P12" s="254" t="str">
        <f>IFERROR(VLOOKUP($A12,'中間シート (2)'!$M$6:$AR$65,P$1,FALSE),"")</f>
        <v/>
      </c>
      <c r="Q12" s="254" t="str">
        <f>IFERROR(VLOOKUP($A12,'中間シート (2)'!$M$6:$AR$65,Q$1,FALSE),"")</f>
        <v/>
      </c>
      <c r="R12" s="254" t="str">
        <f>IFERROR(VLOOKUP($A12,'中間シート (2)'!$M$6:$AR$65,R$1,FALSE),"")</f>
        <v/>
      </c>
      <c r="S12" s="254" t="str">
        <f>IFERROR(VLOOKUP($A12,'中間シート (2)'!$M$6:$AR$65,S$1,FALSE),"")</f>
        <v/>
      </c>
      <c r="T12" s="254" t="str">
        <f>IFERROR(VLOOKUP($A12,'中間シート (2)'!$M$6:$AR$65,T$1,FALSE),"")</f>
        <v/>
      </c>
      <c r="U12" s="254" t="str">
        <f>IFERROR(VLOOKUP($A12,'中間シート (2)'!$M$6:$AR$65,U$1,FALSE),"")</f>
        <v/>
      </c>
      <c r="V12" s="254"/>
      <c r="W12" s="254" t="str">
        <f>IFERROR(VLOOKUP($A12,'中間シート (2)'!$M$6:$AR$65,W$1,FALSE),"")</f>
        <v/>
      </c>
      <c r="X12" s="254" t="str">
        <f>IFERROR(VLOOKUP($A12,'中間シート (2)'!$M$6:$AR$65,X$1,FALSE),"")</f>
        <v/>
      </c>
      <c r="Y12" s="254" t="str">
        <f>IFERROR(VLOOKUP($A12,'中間シート (2)'!$M$6:$AR$65,Y$1,FALSE),"")</f>
        <v/>
      </c>
      <c r="Z12" s="254" t="str">
        <f>IFERROR(VLOOKUP($A12,'中間シート (2)'!$M$6:$AR$65,Z$1,FALSE),"")</f>
        <v/>
      </c>
      <c r="AA12" s="254" t="str">
        <f>IFERROR(VLOOKUP($A12,'中間シート (2)'!$M$6:$AR$65,AA$1,FALSE),"")</f>
        <v/>
      </c>
      <c r="AB12" s="254" t="str">
        <f>IFERROR(VLOOKUP($A12,'中間シート (2)'!$M$6:$AR$65,AB$1,FALSE),"")</f>
        <v/>
      </c>
      <c r="AC12" s="254" t="str">
        <f>IFERROR(VLOOKUP($A12,'中間シート (2)'!$M$6:$AR$65,AC$1,FALSE),"")</f>
        <v/>
      </c>
      <c r="AD12" s="254" t="str">
        <f>IFERROR(VLOOKUP($A12,'中間シート (2)'!$M$6:$AR$65,AD$1,FALSE),"")</f>
        <v/>
      </c>
      <c r="AE12" s="254"/>
      <c r="AF12" s="254"/>
      <c r="AG12" s="254"/>
      <c r="AH12" s="269" t="str">
        <f>IFERROR(VLOOKUP($A12,'中間シート (2)'!$M$6:$BC$67,AH$1,FALSE),"")</f>
        <v/>
      </c>
      <c r="AI12" s="269" t="str">
        <f>IFERROR(VLOOKUP($A12,'中間シート (2)'!$M$6:$BC$67,AI$1,FALSE),"")</f>
        <v/>
      </c>
      <c r="AJ12" s="269" t="str">
        <f>IFERROR(VLOOKUP($A12,'中間シート (2)'!$M$6:$BC$67,AJ$1,FALSE),"")</f>
        <v/>
      </c>
      <c r="AK12" s="269" t="str">
        <f>IFERROR(VLOOKUP($A12,'中間シート (2)'!$M$6:$BC$67,AK$1,FALSE),"")</f>
        <v/>
      </c>
      <c r="AL12" s="269" t="str">
        <f>IFERROR(VLOOKUP($A12,'中間シート (2)'!$M$6:$BC$67,AL$1,FALSE),"")</f>
        <v/>
      </c>
      <c r="AM12" s="269" t="str">
        <f>IFERROR(VLOOKUP($A12,'中間シート (2)'!$M$6:$BC$67,AM$1,FALSE),"")</f>
        <v/>
      </c>
      <c r="AN12" s="269" t="str">
        <f>IFERROR(VLOOKUP($A12,'中間シート (2)'!$M$6:$BC$67,AN$1,FALSE),"")</f>
        <v/>
      </c>
      <c r="AO12" s="269" t="str">
        <f>IFERROR(VLOOKUP($A12,'中間シート (2)'!$M$6:$BC$67,AO$1,FALSE),"")</f>
        <v/>
      </c>
      <c r="AR12" s="255"/>
      <c r="AS12" s="255"/>
      <c r="AT12" s="25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5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5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5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58" t="str">
        <f t="shared" ca="1" si="156"/>
        <v/>
      </c>
      <c r="ER12" s="25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58">
        <f t="shared" si="169"/>
        <v>1</v>
      </c>
      <c r="FE12" s="54" t="str">
        <f t="shared" si="170"/>
        <v/>
      </c>
      <c r="FF12" s="54" t="str">
        <f t="shared" si="171"/>
        <v/>
      </c>
      <c r="FG12" s="54" t="str">
        <f t="shared" si="172"/>
        <v/>
      </c>
      <c r="FH12" s="54" t="str">
        <f t="shared" si="173"/>
        <v/>
      </c>
      <c r="FI12" s="258" t="str">
        <f>IF(B12=0,"",COUNTIF(FD$6:FD12,FD12))</f>
        <v/>
      </c>
      <c r="FJ12" s="54" t="str">
        <f t="shared" si="174"/>
        <v/>
      </c>
      <c r="FK12" s="259" t="str">
        <f t="shared" si="175"/>
        <v/>
      </c>
      <c r="FL12" s="54" t="str">
        <f t="shared" si="176"/>
        <v/>
      </c>
      <c r="FM12" s="54" t="str">
        <f t="shared" si="177"/>
        <v/>
      </c>
      <c r="FN12" s="54" t="str">
        <f t="shared" si="178"/>
        <v/>
      </c>
      <c r="FO12" s="54" t="str">
        <f t="shared" si="179"/>
        <v/>
      </c>
    </row>
    <row r="13" spans="1:171" ht="17.25">
      <c r="A13" s="252">
        <v>8</v>
      </c>
      <c r="B13" s="252">
        <f>COUNTIF('中間シート (2)'!M:M,行政集計シート※記入不要です!A13)</f>
        <v>0</v>
      </c>
      <c r="C13" s="260" t="str">
        <f t="shared" si="180"/>
        <v/>
      </c>
      <c r="D13" s="260" t="str">
        <f t="shared" si="181"/>
        <v/>
      </c>
      <c r="E13" s="260" t="str">
        <f t="shared" si="182"/>
        <v/>
      </c>
      <c r="F13" s="261"/>
      <c r="G13" s="254" t="str">
        <f>IFERROR(VLOOKUP($A13,'中間シート (2)'!$M$6:$AR$65,G$1,FALSE),"")</f>
        <v/>
      </c>
      <c r="H13" s="254" t="str">
        <f>IFERROR(VLOOKUP($A13,'中間シート (2)'!$M$6:$AR$65,H$1,FALSE),"")</f>
        <v/>
      </c>
      <c r="I13" s="254" t="str">
        <f>IFERROR(VLOOKUP($A13,'中間シート (2)'!$M$6:$AR$65,I$1,FALSE),"")</f>
        <v/>
      </c>
      <c r="J13" s="254" t="str">
        <f>IFERROR(VLOOKUP($A13,'中間シート (2)'!$M$6:$AR$65,J$1,FALSE),"")</f>
        <v/>
      </c>
      <c r="K13" s="254" t="str">
        <f>IFERROR(VLOOKUP($A13,'中間シート (2)'!$M$6:$AR$65,K$1,FALSE),"")</f>
        <v/>
      </c>
      <c r="L13" s="254" t="str">
        <f>IFERROR(VLOOKUP($A13,'中間シート (2)'!$M$6:$AR$65,L$1,FALSE),"")</f>
        <v/>
      </c>
      <c r="M13" s="254" t="str">
        <f>IFERROR(VLOOKUP($A13,'中間シート (2)'!$M$6:$AR$65,M$1,FALSE),"")</f>
        <v/>
      </c>
      <c r="N13" s="254" t="str">
        <f>IFERROR(VLOOKUP($A13,'中間シート (2)'!$M$6:$AR$65,N$1,FALSE),"")</f>
        <v/>
      </c>
      <c r="O13" s="254" t="str">
        <f>IFERROR(VLOOKUP($A13,'中間シート (2)'!$M$6:$AR$65,O$1,FALSE),"")</f>
        <v/>
      </c>
      <c r="P13" s="254" t="str">
        <f>IFERROR(VLOOKUP($A13,'中間シート (2)'!$M$6:$AR$65,P$1,FALSE),"")</f>
        <v/>
      </c>
      <c r="Q13" s="254" t="str">
        <f>IFERROR(VLOOKUP($A13,'中間シート (2)'!$M$6:$AR$65,Q$1,FALSE),"")</f>
        <v/>
      </c>
      <c r="R13" s="254" t="str">
        <f>IFERROR(VLOOKUP($A13,'中間シート (2)'!$M$6:$AR$65,R$1,FALSE),"")</f>
        <v/>
      </c>
      <c r="S13" s="254" t="str">
        <f>IFERROR(VLOOKUP($A13,'中間シート (2)'!$M$6:$AR$65,S$1,FALSE),"")</f>
        <v/>
      </c>
      <c r="T13" s="254" t="str">
        <f>IFERROR(VLOOKUP($A13,'中間シート (2)'!$M$6:$AR$65,T$1,FALSE),"")</f>
        <v/>
      </c>
      <c r="U13" s="254" t="str">
        <f>IFERROR(VLOOKUP($A13,'中間シート (2)'!$M$6:$AR$65,U$1,FALSE),"")</f>
        <v/>
      </c>
      <c r="V13" s="254"/>
      <c r="W13" s="254" t="str">
        <f>IFERROR(VLOOKUP($A13,'中間シート (2)'!$M$6:$AR$65,W$1,FALSE),"")</f>
        <v/>
      </c>
      <c r="X13" s="254" t="str">
        <f>IFERROR(VLOOKUP($A13,'中間シート (2)'!$M$6:$AR$65,X$1,FALSE),"")</f>
        <v/>
      </c>
      <c r="Y13" s="254" t="str">
        <f>IFERROR(VLOOKUP($A13,'中間シート (2)'!$M$6:$AR$65,Y$1,FALSE),"")</f>
        <v/>
      </c>
      <c r="Z13" s="254" t="str">
        <f>IFERROR(VLOOKUP($A13,'中間シート (2)'!$M$6:$AR$65,Z$1,FALSE),"")</f>
        <v/>
      </c>
      <c r="AA13" s="254" t="str">
        <f>IFERROR(VLOOKUP($A13,'中間シート (2)'!$M$6:$AR$65,AA$1,FALSE),"")</f>
        <v/>
      </c>
      <c r="AB13" s="254" t="str">
        <f>IFERROR(VLOOKUP($A13,'中間シート (2)'!$M$6:$AR$65,AB$1,FALSE),"")</f>
        <v/>
      </c>
      <c r="AC13" s="254" t="str">
        <f>IFERROR(VLOOKUP($A13,'中間シート (2)'!$M$6:$AR$65,AC$1,FALSE),"")</f>
        <v/>
      </c>
      <c r="AD13" s="254" t="str">
        <f>IFERROR(VLOOKUP($A13,'中間シート (2)'!$M$6:$AR$65,AD$1,FALSE),"")</f>
        <v/>
      </c>
      <c r="AE13" s="254"/>
      <c r="AF13" s="254"/>
      <c r="AG13" s="254"/>
      <c r="AH13" s="269" t="str">
        <f>IFERROR(VLOOKUP($A13,'中間シート (2)'!$M$6:$BC$67,AH$1,FALSE),"")</f>
        <v/>
      </c>
      <c r="AI13" s="269" t="str">
        <f>IFERROR(VLOOKUP($A13,'中間シート (2)'!$M$6:$BC$67,AI$1,FALSE),"")</f>
        <v/>
      </c>
      <c r="AJ13" s="269" t="str">
        <f>IFERROR(VLOOKUP($A13,'中間シート (2)'!$M$6:$BC$67,AJ$1,FALSE),"")</f>
        <v/>
      </c>
      <c r="AK13" s="269" t="str">
        <f>IFERROR(VLOOKUP($A13,'中間シート (2)'!$M$6:$BC$67,AK$1,FALSE),"")</f>
        <v/>
      </c>
      <c r="AL13" s="269" t="str">
        <f>IFERROR(VLOOKUP($A13,'中間シート (2)'!$M$6:$BC$67,AL$1,FALSE),"")</f>
        <v/>
      </c>
      <c r="AM13" s="269" t="str">
        <f>IFERROR(VLOOKUP($A13,'中間シート (2)'!$M$6:$BC$67,AM$1,FALSE),"")</f>
        <v/>
      </c>
      <c r="AN13" s="269" t="str">
        <f>IFERROR(VLOOKUP($A13,'中間シート (2)'!$M$6:$BC$67,AN$1,FALSE),"")</f>
        <v/>
      </c>
      <c r="AO13" s="269" t="str">
        <f>IFERROR(VLOOKUP($A13,'中間シート (2)'!$M$6:$BC$67,AO$1,FALSE),"")</f>
        <v/>
      </c>
      <c r="AR13" s="255"/>
      <c r="AS13" s="255"/>
      <c r="AT13" s="25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5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5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5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58" t="str">
        <f t="shared" ca="1" si="156"/>
        <v/>
      </c>
      <c r="ER13" s="25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58">
        <f t="shared" si="169"/>
        <v>1</v>
      </c>
      <c r="FE13" s="54" t="str">
        <f t="shared" si="170"/>
        <v/>
      </c>
      <c r="FF13" s="54" t="str">
        <f t="shared" si="171"/>
        <v/>
      </c>
      <c r="FG13" s="54" t="str">
        <f t="shared" si="172"/>
        <v/>
      </c>
      <c r="FH13" s="54" t="str">
        <f t="shared" si="173"/>
        <v/>
      </c>
      <c r="FI13" s="258" t="str">
        <f>IF(B13=0,"",COUNTIF(FD$6:FD13,FD13))</f>
        <v/>
      </c>
      <c r="FJ13" s="54" t="str">
        <f t="shared" si="174"/>
        <v/>
      </c>
      <c r="FK13" s="259" t="str">
        <f t="shared" si="175"/>
        <v/>
      </c>
      <c r="FL13" s="54" t="str">
        <f t="shared" si="176"/>
        <v/>
      </c>
      <c r="FM13" s="54" t="str">
        <f t="shared" si="177"/>
        <v/>
      </c>
      <c r="FN13" s="54" t="str">
        <f t="shared" si="178"/>
        <v/>
      </c>
      <c r="FO13" s="54" t="str">
        <f t="shared" si="179"/>
        <v/>
      </c>
    </row>
    <row r="14" spans="1:171" ht="15" customHeight="1">
      <c r="A14" s="252">
        <v>9</v>
      </c>
      <c r="B14" s="252">
        <f>COUNTIF('中間シート (2)'!M:M,行政集計シート※記入不要です!A14)</f>
        <v>0</v>
      </c>
      <c r="C14" s="260" t="str">
        <f t="shared" si="180"/>
        <v/>
      </c>
      <c r="D14" s="260" t="str">
        <f t="shared" si="181"/>
        <v/>
      </c>
      <c r="E14" s="260" t="str">
        <f t="shared" si="182"/>
        <v/>
      </c>
      <c r="F14" s="261"/>
      <c r="G14" s="254" t="str">
        <f>IFERROR(VLOOKUP($A14,'中間シート (2)'!$M$6:$AR$65,G$1,FALSE),"")</f>
        <v/>
      </c>
      <c r="H14" s="254" t="str">
        <f>IFERROR(VLOOKUP($A14,'中間シート (2)'!$M$6:$AR$65,H$1,FALSE),"")</f>
        <v/>
      </c>
      <c r="I14" s="254" t="str">
        <f>IFERROR(VLOOKUP($A14,'中間シート (2)'!$M$6:$AR$65,I$1,FALSE),"")</f>
        <v/>
      </c>
      <c r="J14" s="254" t="str">
        <f>IFERROR(VLOOKUP($A14,'中間シート (2)'!$M$6:$AR$65,J$1,FALSE),"")</f>
        <v/>
      </c>
      <c r="K14" s="254" t="str">
        <f>IFERROR(VLOOKUP($A14,'中間シート (2)'!$M$6:$AR$65,K$1,FALSE),"")</f>
        <v/>
      </c>
      <c r="L14" s="254" t="str">
        <f>IFERROR(VLOOKUP($A14,'中間シート (2)'!$M$6:$AR$65,L$1,FALSE),"")</f>
        <v/>
      </c>
      <c r="M14" s="254" t="str">
        <f>IFERROR(VLOOKUP($A14,'中間シート (2)'!$M$6:$AR$65,M$1,FALSE),"")</f>
        <v/>
      </c>
      <c r="N14" s="254" t="str">
        <f>IFERROR(VLOOKUP($A14,'中間シート (2)'!$M$6:$AR$65,N$1,FALSE),"")</f>
        <v/>
      </c>
      <c r="O14" s="254" t="str">
        <f>IFERROR(VLOOKUP($A14,'中間シート (2)'!$M$6:$AR$65,O$1,FALSE),"")</f>
        <v/>
      </c>
      <c r="P14" s="254" t="str">
        <f>IFERROR(VLOOKUP($A14,'中間シート (2)'!$M$6:$AR$65,P$1,FALSE),"")</f>
        <v/>
      </c>
      <c r="Q14" s="254" t="str">
        <f>IFERROR(VLOOKUP($A14,'中間シート (2)'!$M$6:$AR$65,Q$1,FALSE),"")</f>
        <v/>
      </c>
      <c r="R14" s="254" t="str">
        <f>IFERROR(VLOOKUP($A14,'中間シート (2)'!$M$6:$AR$65,R$1,FALSE),"")</f>
        <v/>
      </c>
      <c r="S14" s="254" t="str">
        <f>IFERROR(VLOOKUP($A14,'中間シート (2)'!$M$6:$AR$65,S$1,FALSE),"")</f>
        <v/>
      </c>
      <c r="T14" s="254" t="str">
        <f>IFERROR(VLOOKUP($A14,'中間シート (2)'!$M$6:$AR$65,T$1,FALSE),"")</f>
        <v/>
      </c>
      <c r="U14" s="254" t="str">
        <f>IFERROR(VLOOKUP($A14,'中間シート (2)'!$M$6:$AR$65,U$1,FALSE),"")</f>
        <v/>
      </c>
      <c r="V14" s="254"/>
      <c r="W14" s="254" t="str">
        <f>IFERROR(VLOOKUP($A14,'中間シート (2)'!$M$6:$AR$65,W$1,FALSE),"")</f>
        <v/>
      </c>
      <c r="X14" s="254" t="str">
        <f>IFERROR(VLOOKUP($A14,'中間シート (2)'!$M$6:$AR$65,X$1,FALSE),"")</f>
        <v/>
      </c>
      <c r="Y14" s="254" t="str">
        <f>IFERROR(VLOOKUP($A14,'中間シート (2)'!$M$6:$AR$65,Y$1,FALSE),"")</f>
        <v/>
      </c>
      <c r="Z14" s="254" t="str">
        <f>IFERROR(VLOOKUP($A14,'中間シート (2)'!$M$6:$AR$65,Z$1,FALSE),"")</f>
        <v/>
      </c>
      <c r="AA14" s="254" t="str">
        <f>IFERROR(VLOOKUP($A14,'中間シート (2)'!$M$6:$AR$65,AA$1,FALSE),"")</f>
        <v/>
      </c>
      <c r="AB14" s="254" t="str">
        <f>IFERROR(VLOOKUP($A14,'中間シート (2)'!$M$6:$AR$65,AB$1,FALSE),"")</f>
        <v/>
      </c>
      <c r="AC14" s="254" t="str">
        <f>IFERROR(VLOOKUP($A14,'中間シート (2)'!$M$6:$AR$65,AC$1,FALSE),"")</f>
        <v/>
      </c>
      <c r="AD14" s="254" t="str">
        <f>IFERROR(VLOOKUP($A14,'中間シート (2)'!$M$6:$AR$65,AD$1,FALSE),"")</f>
        <v/>
      </c>
      <c r="AE14" s="254"/>
      <c r="AF14" s="254"/>
      <c r="AG14" s="254"/>
      <c r="AH14" s="269" t="str">
        <f>IFERROR(VLOOKUP($A14,'中間シート (2)'!$M$6:$BC$67,AH$1,FALSE),"")</f>
        <v/>
      </c>
      <c r="AI14" s="269" t="str">
        <f>IFERROR(VLOOKUP($A14,'中間シート (2)'!$M$6:$BC$67,AI$1,FALSE),"")</f>
        <v/>
      </c>
      <c r="AJ14" s="269" t="str">
        <f>IFERROR(VLOOKUP($A14,'中間シート (2)'!$M$6:$BC$67,AJ$1,FALSE),"")</f>
        <v/>
      </c>
      <c r="AK14" s="269" t="str">
        <f>IFERROR(VLOOKUP($A14,'中間シート (2)'!$M$6:$BC$67,AK$1,FALSE),"")</f>
        <v/>
      </c>
      <c r="AL14" s="269" t="str">
        <f>IFERROR(VLOOKUP($A14,'中間シート (2)'!$M$6:$BC$67,AL$1,FALSE),"")</f>
        <v/>
      </c>
      <c r="AM14" s="269" t="str">
        <f>IFERROR(VLOOKUP($A14,'中間シート (2)'!$M$6:$BC$67,AM$1,FALSE),"")</f>
        <v/>
      </c>
      <c r="AN14" s="269" t="str">
        <f>IFERROR(VLOOKUP($A14,'中間シート (2)'!$M$6:$BC$67,AN$1,FALSE),"")</f>
        <v/>
      </c>
      <c r="AO14" s="269" t="str">
        <f>IFERROR(VLOOKUP($A14,'中間シート (2)'!$M$6:$BC$67,AO$1,FALSE),"")</f>
        <v/>
      </c>
      <c r="AR14" s="255"/>
      <c r="AS14" s="255"/>
      <c r="AT14" s="25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5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5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5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58" t="str">
        <f t="shared" ca="1" si="156"/>
        <v/>
      </c>
      <c r="ER14" s="25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58">
        <f t="shared" si="169"/>
        <v>1</v>
      </c>
      <c r="FE14" s="54" t="str">
        <f t="shared" si="170"/>
        <v/>
      </c>
      <c r="FF14" s="54" t="str">
        <f t="shared" si="171"/>
        <v/>
      </c>
      <c r="FG14" s="54" t="str">
        <f t="shared" si="172"/>
        <v/>
      </c>
      <c r="FH14" s="54" t="str">
        <f t="shared" si="173"/>
        <v/>
      </c>
      <c r="FI14" s="258" t="str">
        <f>IF(B14=0,"",COUNTIF(FD$6:FD14,FD14))</f>
        <v/>
      </c>
      <c r="FJ14" s="54" t="str">
        <f t="shared" si="174"/>
        <v/>
      </c>
      <c r="FK14" s="259" t="str">
        <f t="shared" si="175"/>
        <v/>
      </c>
      <c r="FL14" s="54" t="str">
        <f t="shared" si="176"/>
        <v/>
      </c>
      <c r="FM14" s="54" t="str">
        <f t="shared" si="177"/>
        <v/>
      </c>
      <c r="FN14" s="54" t="str">
        <f t="shared" si="178"/>
        <v/>
      </c>
      <c r="FO14" s="54" t="str">
        <f t="shared" si="179"/>
        <v/>
      </c>
    </row>
    <row r="15" spans="1:171" ht="17.25">
      <c r="A15" s="252">
        <v>10</v>
      </c>
      <c r="B15" s="252">
        <f>COUNTIF('中間シート (2)'!M:M,行政集計シート※記入不要です!A15)</f>
        <v>0</v>
      </c>
      <c r="C15" s="260" t="str">
        <f t="shared" si="180"/>
        <v/>
      </c>
      <c r="D15" s="260" t="str">
        <f t="shared" si="181"/>
        <v/>
      </c>
      <c r="E15" s="260" t="str">
        <f t="shared" si="182"/>
        <v/>
      </c>
      <c r="F15" s="261"/>
      <c r="G15" s="254" t="str">
        <f>IFERROR(VLOOKUP($A15,'中間シート (2)'!$M$6:$AR$65,G$1,FALSE),"")</f>
        <v/>
      </c>
      <c r="H15" s="254" t="str">
        <f>IFERROR(VLOOKUP($A15,'中間シート (2)'!$M$6:$AR$65,H$1,FALSE),"")</f>
        <v/>
      </c>
      <c r="I15" s="254" t="str">
        <f>IFERROR(VLOOKUP($A15,'中間シート (2)'!$M$6:$AR$65,I$1,FALSE),"")</f>
        <v/>
      </c>
      <c r="J15" s="254" t="str">
        <f>IFERROR(VLOOKUP($A15,'中間シート (2)'!$M$6:$AR$65,J$1,FALSE),"")</f>
        <v/>
      </c>
      <c r="K15" s="254" t="str">
        <f>IFERROR(VLOOKUP($A15,'中間シート (2)'!$M$6:$AR$65,K$1,FALSE),"")</f>
        <v/>
      </c>
      <c r="L15" s="254" t="str">
        <f>IFERROR(VLOOKUP($A15,'中間シート (2)'!$M$6:$AR$65,L$1,FALSE),"")</f>
        <v/>
      </c>
      <c r="M15" s="254" t="str">
        <f>IFERROR(VLOOKUP($A15,'中間シート (2)'!$M$6:$AR$65,M$1,FALSE),"")</f>
        <v/>
      </c>
      <c r="N15" s="254" t="str">
        <f>IFERROR(VLOOKUP($A15,'中間シート (2)'!$M$6:$AR$65,N$1,FALSE),"")</f>
        <v/>
      </c>
      <c r="O15" s="254" t="str">
        <f>IFERROR(VLOOKUP($A15,'中間シート (2)'!$M$6:$AR$65,O$1,FALSE),"")</f>
        <v/>
      </c>
      <c r="P15" s="254" t="str">
        <f>IFERROR(VLOOKUP($A15,'中間シート (2)'!$M$6:$AR$65,P$1,FALSE),"")</f>
        <v/>
      </c>
      <c r="Q15" s="254" t="str">
        <f>IFERROR(VLOOKUP($A15,'中間シート (2)'!$M$6:$AR$65,Q$1,FALSE),"")</f>
        <v/>
      </c>
      <c r="R15" s="254" t="str">
        <f>IFERROR(VLOOKUP($A15,'中間シート (2)'!$M$6:$AR$65,R$1,FALSE),"")</f>
        <v/>
      </c>
      <c r="S15" s="254" t="str">
        <f>IFERROR(VLOOKUP($A15,'中間シート (2)'!$M$6:$AR$65,S$1,FALSE),"")</f>
        <v/>
      </c>
      <c r="T15" s="254" t="str">
        <f>IFERROR(VLOOKUP($A15,'中間シート (2)'!$M$6:$AR$65,T$1,FALSE),"")</f>
        <v/>
      </c>
      <c r="U15" s="254" t="str">
        <f>IFERROR(VLOOKUP($A15,'中間シート (2)'!$M$6:$AR$65,U$1,FALSE),"")</f>
        <v/>
      </c>
      <c r="V15" s="254"/>
      <c r="W15" s="254" t="str">
        <f>IFERROR(VLOOKUP($A15,'中間シート (2)'!$M$6:$AR$65,W$1,FALSE),"")</f>
        <v/>
      </c>
      <c r="X15" s="254" t="str">
        <f>IFERROR(VLOOKUP($A15,'中間シート (2)'!$M$6:$AR$65,X$1,FALSE),"")</f>
        <v/>
      </c>
      <c r="Y15" s="254" t="str">
        <f>IFERROR(VLOOKUP($A15,'中間シート (2)'!$M$6:$AR$65,Y$1,FALSE),"")</f>
        <v/>
      </c>
      <c r="Z15" s="254" t="str">
        <f>IFERROR(VLOOKUP($A15,'中間シート (2)'!$M$6:$AR$65,Z$1,FALSE),"")</f>
        <v/>
      </c>
      <c r="AA15" s="254" t="str">
        <f>IFERROR(VLOOKUP($A15,'中間シート (2)'!$M$6:$AR$65,AA$1,FALSE),"")</f>
        <v/>
      </c>
      <c r="AB15" s="254" t="str">
        <f>IFERROR(VLOOKUP($A15,'中間シート (2)'!$M$6:$AR$65,AB$1,FALSE),"")</f>
        <v/>
      </c>
      <c r="AC15" s="254" t="str">
        <f>IFERROR(VLOOKUP($A15,'中間シート (2)'!$M$6:$AR$65,AC$1,FALSE),"")</f>
        <v/>
      </c>
      <c r="AD15" s="254" t="str">
        <f>IFERROR(VLOOKUP($A15,'中間シート (2)'!$M$6:$AR$65,AD$1,FALSE),"")</f>
        <v/>
      </c>
      <c r="AE15" s="254"/>
      <c r="AF15" s="254"/>
      <c r="AG15" s="254"/>
      <c r="AH15" s="269" t="str">
        <f>IFERROR(VLOOKUP($A15,'中間シート (2)'!$M$6:$BC$67,AH$1,FALSE),"")</f>
        <v/>
      </c>
      <c r="AI15" s="269" t="str">
        <f>IFERROR(VLOOKUP($A15,'中間シート (2)'!$M$6:$BC$67,AI$1,FALSE),"")</f>
        <v/>
      </c>
      <c r="AJ15" s="269" t="str">
        <f>IFERROR(VLOOKUP($A15,'中間シート (2)'!$M$6:$BC$67,AJ$1,FALSE),"")</f>
        <v/>
      </c>
      <c r="AK15" s="269" t="str">
        <f>IFERROR(VLOOKUP($A15,'中間シート (2)'!$M$6:$BC$67,AK$1,FALSE),"")</f>
        <v/>
      </c>
      <c r="AL15" s="269" t="str">
        <f>IFERROR(VLOOKUP($A15,'中間シート (2)'!$M$6:$BC$67,AL$1,FALSE),"")</f>
        <v/>
      </c>
      <c r="AM15" s="269" t="str">
        <f>IFERROR(VLOOKUP($A15,'中間シート (2)'!$M$6:$BC$67,AM$1,FALSE),"")</f>
        <v/>
      </c>
      <c r="AN15" s="269" t="str">
        <f>IFERROR(VLOOKUP($A15,'中間シート (2)'!$M$6:$BC$67,AN$1,FALSE),"")</f>
        <v/>
      </c>
      <c r="AO15" s="269" t="str">
        <f>IFERROR(VLOOKUP($A15,'中間シート (2)'!$M$6:$BC$67,AO$1,FALSE),"")</f>
        <v/>
      </c>
      <c r="AR15" s="255"/>
      <c r="AS15" s="255"/>
      <c r="AT15" s="25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5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5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5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58" t="str">
        <f t="shared" ca="1" si="156"/>
        <v/>
      </c>
      <c r="ER15" s="25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58">
        <f t="shared" si="169"/>
        <v>1</v>
      </c>
      <c r="FE15" s="54" t="str">
        <f t="shared" si="170"/>
        <v/>
      </c>
      <c r="FF15" s="54" t="str">
        <f t="shared" si="171"/>
        <v/>
      </c>
      <c r="FG15" s="54" t="str">
        <f t="shared" si="172"/>
        <v/>
      </c>
      <c r="FH15" s="54" t="str">
        <f t="shared" si="173"/>
        <v/>
      </c>
      <c r="FI15" s="258" t="str">
        <f>IF(B15=0,"",COUNTIF(FD$6:FD15,FD15))</f>
        <v/>
      </c>
      <c r="FJ15" s="54" t="str">
        <f t="shared" si="174"/>
        <v/>
      </c>
      <c r="FK15" s="259" t="str">
        <f t="shared" si="175"/>
        <v/>
      </c>
      <c r="FL15" s="54" t="str">
        <f t="shared" si="176"/>
        <v/>
      </c>
      <c r="FM15" s="54" t="str">
        <f t="shared" si="177"/>
        <v/>
      </c>
      <c r="FN15" s="54" t="str">
        <f t="shared" si="178"/>
        <v/>
      </c>
      <c r="FO15" s="54" t="str">
        <f t="shared" si="179"/>
        <v/>
      </c>
    </row>
    <row r="16" spans="1:171" ht="17.25">
      <c r="A16" s="252">
        <v>11</v>
      </c>
      <c r="B16" s="252">
        <f>COUNTIF('中間シート (2)'!M:M,行政集計シート※記入不要です!A16)</f>
        <v>0</v>
      </c>
      <c r="C16" s="260" t="str">
        <f t="shared" si="180"/>
        <v/>
      </c>
      <c r="D16" s="260" t="str">
        <f t="shared" si="181"/>
        <v/>
      </c>
      <c r="E16" s="260" t="str">
        <f t="shared" si="182"/>
        <v/>
      </c>
      <c r="F16" s="261"/>
      <c r="G16" s="254" t="str">
        <f>IFERROR(VLOOKUP($A16,'中間シート (2)'!$M$6:$AR$65,G$1,FALSE),"")</f>
        <v/>
      </c>
      <c r="H16" s="254" t="str">
        <f>IFERROR(VLOOKUP($A16,'中間シート (2)'!$M$6:$AR$65,H$1,FALSE),"")</f>
        <v/>
      </c>
      <c r="I16" s="254" t="str">
        <f>IFERROR(VLOOKUP($A16,'中間シート (2)'!$M$6:$AR$65,I$1,FALSE),"")</f>
        <v/>
      </c>
      <c r="J16" s="254" t="str">
        <f>IFERROR(VLOOKUP($A16,'中間シート (2)'!$M$6:$AR$65,J$1,FALSE),"")</f>
        <v/>
      </c>
      <c r="K16" s="254" t="str">
        <f>IFERROR(VLOOKUP($A16,'中間シート (2)'!$M$6:$AR$65,K$1,FALSE),"")</f>
        <v/>
      </c>
      <c r="L16" s="254" t="str">
        <f>IFERROR(VLOOKUP($A16,'中間シート (2)'!$M$6:$AR$65,L$1,FALSE),"")</f>
        <v/>
      </c>
      <c r="M16" s="254" t="str">
        <f>IFERROR(VLOOKUP($A16,'中間シート (2)'!$M$6:$AR$65,M$1,FALSE),"")</f>
        <v/>
      </c>
      <c r="N16" s="254" t="str">
        <f>IFERROR(VLOOKUP($A16,'中間シート (2)'!$M$6:$AR$65,N$1,FALSE),"")</f>
        <v/>
      </c>
      <c r="O16" s="254" t="str">
        <f>IFERROR(VLOOKUP($A16,'中間シート (2)'!$M$6:$AR$65,O$1,FALSE),"")</f>
        <v/>
      </c>
      <c r="P16" s="254" t="str">
        <f>IFERROR(VLOOKUP($A16,'中間シート (2)'!$M$6:$AR$65,P$1,FALSE),"")</f>
        <v/>
      </c>
      <c r="Q16" s="254" t="str">
        <f>IFERROR(VLOOKUP($A16,'中間シート (2)'!$M$6:$AR$65,Q$1,FALSE),"")</f>
        <v/>
      </c>
      <c r="R16" s="254" t="str">
        <f>IFERROR(VLOOKUP($A16,'中間シート (2)'!$M$6:$AR$65,R$1,FALSE),"")</f>
        <v/>
      </c>
      <c r="S16" s="254" t="str">
        <f>IFERROR(VLOOKUP($A16,'中間シート (2)'!$M$6:$AR$65,S$1,FALSE),"")</f>
        <v/>
      </c>
      <c r="T16" s="254" t="str">
        <f>IFERROR(VLOOKUP($A16,'中間シート (2)'!$M$6:$AR$65,T$1,FALSE),"")</f>
        <v/>
      </c>
      <c r="U16" s="254" t="str">
        <f>IFERROR(VLOOKUP($A16,'中間シート (2)'!$M$6:$AR$65,U$1,FALSE),"")</f>
        <v/>
      </c>
      <c r="V16" s="254"/>
      <c r="W16" s="254" t="str">
        <f>IFERROR(VLOOKUP($A16,'中間シート (2)'!$M$6:$AR$65,W$1,FALSE),"")</f>
        <v/>
      </c>
      <c r="X16" s="254" t="str">
        <f>IFERROR(VLOOKUP($A16,'中間シート (2)'!$M$6:$AR$65,X$1,FALSE),"")</f>
        <v/>
      </c>
      <c r="Y16" s="254" t="str">
        <f>IFERROR(VLOOKUP($A16,'中間シート (2)'!$M$6:$AR$65,Y$1,FALSE),"")</f>
        <v/>
      </c>
      <c r="Z16" s="254" t="str">
        <f>IFERROR(VLOOKUP($A16,'中間シート (2)'!$M$6:$AR$65,Z$1,FALSE),"")</f>
        <v/>
      </c>
      <c r="AA16" s="254" t="str">
        <f>IFERROR(VLOOKUP($A16,'中間シート (2)'!$M$6:$AR$65,AA$1,FALSE),"")</f>
        <v/>
      </c>
      <c r="AB16" s="254" t="str">
        <f>IFERROR(VLOOKUP($A16,'中間シート (2)'!$M$6:$AR$65,AB$1,FALSE),"")</f>
        <v/>
      </c>
      <c r="AC16" s="254" t="str">
        <f>IFERROR(VLOOKUP($A16,'中間シート (2)'!$M$6:$AR$65,AC$1,FALSE),"")</f>
        <v/>
      </c>
      <c r="AD16" s="254" t="str">
        <f>IFERROR(VLOOKUP($A16,'中間シート (2)'!$M$6:$AR$65,AD$1,FALSE),"")</f>
        <v/>
      </c>
      <c r="AE16" s="254"/>
      <c r="AF16" s="254"/>
      <c r="AG16" s="254"/>
      <c r="AH16" s="269" t="str">
        <f>IFERROR(VLOOKUP($A16,'中間シート (2)'!$M$6:$BC$67,AH$1,FALSE),"")</f>
        <v/>
      </c>
      <c r="AI16" s="269" t="str">
        <f>IFERROR(VLOOKUP($A16,'中間シート (2)'!$M$6:$BC$67,AI$1,FALSE),"")</f>
        <v/>
      </c>
      <c r="AJ16" s="269" t="str">
        <f>IFERROR(VLOOKUP($A16,'中間シート (2)'!$M$6:$BC$67,AJ$1,FALSE),"")</f>
        <v/>
      </c>
      <c r="AK16" s="269" t="str">
        <f>IFERROR(VLOOKUP($A16,'中間シート (2)'!$M$6:$BC$67,AK$1,FALSE),"")</f>
        <v/>
      </c>
      <c r="AL16" s="269" t="str">
        <f>IFERROR(VLOOKUP($A16,'中間シート (2)'!$M$6:$BC$67,AL$1,FALSE),"")</f>
        <v/>
      </c>
      <c r="AM16" s="269" t="str">
        <f>IFERROR(VLOOKUP($A16,'中間シート (2)'!$M$6:$BC$67,AM$1,FALSE),"")</f>
        <v/>
      </c>
      <c r="AN16" s="269" t="str">
        <f>IFERROR(VLOOKUP($A16,'中間シート (2)'!$M$6:$BC$67,AN$1,FALSE),"")</f>
        <v/>
      </c>
      <c r="AO16" s="269" t="str">
        <f>IFERROR(VLOOKUP($A16,'中間シート (2)'!$M$6:$BC$67,AO$1,FALSE),"")</f>
        <v/>
      </c>
      <c r="AR16" s="255"/>
      <c r="AS16" s="255"/>
      <c r="AT16" s="25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5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5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5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58" t="str">
        <f t="shared" ca="1" si="156"/>
        <v/>
      </c>
      <c r="ER16" s="25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58">
        <f t="shared" si="169"/>
        <v>1</v>
      </c>
      <c r="FE16" s="54" t="str">
        <f t="shared" si="170"/>
        <v/>
      </c>
      <c r="FF16" s="54" t="str">
        <f t="shared" si="171"/>
        <v/>
      </c>
      <c r="FG16" s="54" t="str">
        <f t="shared" si="172"/>
        <v/>
      </c>
      <c r="FH16" s="54" t="str">
        <f t="shared" si="173"/>
        <v/>
      </c>
      <c r="FI16" s="258" t="str">
        <f>IF(B16=0,"",COUNTIF(FD$6:FD16,FD16))</f>
        <v/>
      </c>
      <c r="FJ16" s="54" t="str">
        <f t="shared" si="174"/>
        <v/>
      </c>
      <c r="FK16" s="259" t="str">
        <f t="shared" si="175"/>
        <v/>
      </c>
      <c r="FL16" s="54" t="str">
        <f t="shared" si="176"/>
        <v/>
      </c>
      <c r="FM16" s="54" t="str">
        <f t="shared" si="177"/>
        <v/>
      </c>
      <c r="FN16" s="54" t="str">
        <f t="shared" si="178"/>
        <v/>
      </c>
      <c r="FO16" s="54" t="str">
        <f t="shared" si="179"/>
        <v/>
      </c>
    </row>
    <row r="17" spans="1:171" ht="17.25">
      <c r="A17" s="252">
        <v>12</v>
      </c>
      <c r="B17" s="252">
        <f>COUNTIF('中間シート (2)'!M:M,行政集計シート※記入不要です!A17)</f>
        <v>0</v>
      </c>
      <c r="C17" s="260" t="str">
        <f t="shared" si="180"/>
        <v/>
      </c>
      <c r="D17" s="260" t="str">
        <f t="shared" si="181"/>
        <v/>
      </c>
      <c r="E17" s="260" t="str">
        <f t="shared" si="182"/>
        <v/>
      </c>
      <c r="F17" s="261"/>
      <c r="G17" s="254" t="str">
        <f>IFERROR(VLOOKUP($A17,'中間シート (2)'!$M$6:$AR$65,G$1,FALSE),"")</f>
        <v/>
      </c>
      <c r="H17" s="254" t="str">
        <f>IFERROR(VLOOKUP($A17,'中間シート (2)'!$M$6:$AR$65,H$1,FALSE),"")</f>
        <v/>
      </c>
      <c r="I17" s="254" t="str">
        <f>IFERROR(VLOOKUP($A17,'中間シート (2)'!$M$6:$AR$65,I$1,FALSE),"")</f>
        <v/>
      </c>
      <c r="J17" s="254" t="str">
        <f>IFERROR(VLOOKUP($A17,'中間シート (2)'!$M$6:$AR$65,J$1,FALSE),"")</f>
        <v/>
      </c>
      <c r="K17" s="254" t="str">
        <f>IFERROR(VLOOKUP($A17,'中間シート (2)'!$M$6:$AR$65,K$1,FALSE),"")</f>
        <v/>
      </c>
      <c r="L17" s="254" t="str">
        <f>IFERROR(VLOOKUP($A17,'中間シート (2)'!$M$6:$AR$65,L$1,FALSE),"")</f>
        <v/>
      </c>
      <c r="M17" s="254" t="str">
        <f>IFERROR(VLOOKUP($A17,'中間シート (2)'!$M$6:$AR$65,M$1,FALSE),"")</f>
        <v/>
      </c>
      <c r="N17" s="254" t="str">
        <f>IFERROR(VLOOKUP($A17,'中間シート (2)'!$M$6:$AR$65,N$1,FALSE),"")</f>
        <v/>
      </c>
      <c r="O17" s="254" t="str">
        <f>IFERROR(VLOOKUP($A17,'中間シート (2)'!$M$6:$AR$65,O$1,FALSE),"")</f>
        <v/>
      </c>
      <c r="P17" s="254" t="str">
        <f>IFERROR(VLOOKUP($A17,'中間シート (2)'!$M$6:$AR$65,P$1,FALSE),"")</f>
        <v/>
      </c>
      <c r="Q17" s="254" t="str">
        <f>IFERROR(VLOOKUP($A17,'中間シート (2)'!$M$6:$AR$65,Q$1,FALSE),"")</f>
        <v/>
      </c>
      <c r="R17" s="254" t="str">
        <f>IFERROR(VLOOKUP($A17,'中間シート (2)'!$M$6:$AR$65,R$1,FALSE),"")</f>
        <v/>
      </c>
      <c r="S17" s="254" t="str">
        <f>IFERROR(VLOOKUP($A17,'中間シート (2)'!$M$6:$AR$65,S$1,FALSE),"")</f>
        <v/>
      </c>
      <c r="T17" s="254" t="str">
        <f>IFERROR(VLOOKUP($A17,'中間シート (2)'!$M$6:$AR$65,T$1,FALSE),"")</f>
        <v/>
      </c>
      <c r="U17" s="254" t="str">
        <f>IFERROR(VLOOKUP($A17,'中間シート (2)'!$M$6:$AR$65,U$1,FALSE),"")</f>
        <v/>
      </c>
      <c r="V17" s="254"/>
      <c r="W17" s="254" t="str">
        <f>IFERROR(VLOOKUP($A17,'中間シート (2)'!$M$6:$AR$65,W$1,FALSE),"")</f>
        <v/>
      </c>
      <c r="X17" s="254" t="str">
        <f>IFERROR(VLOOKUP($A17,'中間シート (2)'!$M$6:$AR$65,X$1,FALSE),"")</f>
        <v/>
      </c>
      <c r="Y17" s="254" t="str">
        <f>IFERROR(VLOOKUP($A17,'中間シート (2)'!$M$6:$AR$65,Y$1,FALSE),"")</f>
        <v/>
      </c>
      <c r="Z17" s="254" t="str">
        <f>IFERROR(VLOOKUP($A17,'中間シート (2)'!$M$6:$AR$65,Z$1,FALSE),"")</f>
        <v/>
      </c>
      <c r="AA17" s="254" t="str">
        <f>IFERROR(VLOOKUP($A17,'中間シート (2)'!$M$6:$AR$65,AA$1,FALSE),"")</f>
        <v/>
      </c>
      <c r="AB17" s="254" t="str">
        <f>IFERROR(VLOOKUP($A17,'中間シート (2)'!$M$6:$AR$65,AB$1,FALSE),"")</f>
        <v/>
      </c>
      <c r="AC17" s="254" t="str">
        <f>IFERROR(VLOOKUP($A17,'中間シート (2)'!$M$6:$AR$65,AC$1,FALSE),"")</f>
        <v/>
      </c>
      <c r="AD17" s="254" t="str">
        <f>IFERROR(VLOOKUP($A17,'中間シート (2)'!$M$6:$AR$65,AD$1,FALSE),"")</f>
        <v/>
      </c>
      <c r="AE17" s="254"/>
      <c r="AF17" s="254"/>
      <c r="AG17" s="254"/>
      <c r="AH17" s="269" t="str">
        <f>IFERROR(VLOOKUP($A17,'中間シート (2)'!$M$6:$BC$67,AH$1,FALSE),"")</f>
        <v/>
      </c>
      <c r="AI17" s="269" t="str">
        <f>IFERROR(VLOOKUP($A17,'中間シート (2)'!$M$6:$BC$67,AI$1,FALSE),"")</f>
        <v/>
      </c>
      <c r="AJ17" s="269" t="str">
        <f>IFERROR(VLOOKUP($A17,'中間シート (2)'!$M$6:$BC$67,AJ$1,FALSE),"")</f>
        <v/>
      </c>
      <c r="AK17" s="269" t="str">
        <f>IFERROR(VLOOKUP($A17,'中間シート (2)'!$M$6:$BC$67,AK$1,FALSE),"")</f>
        <v/>
      </c>
      <c r="AL17" s="269" t="str">
        <f>IFERROR(VLOOKUP($A17,'中間シート (2)'!$M$6:$BC$67,AL$1,FALSE),"")</f>
        <v/>
      </c>
      <c r="AM17" s="269" t="str">
        <f>IFERROR(VLOOKUP($A17,'中間シート (2)'!$M$6:$BC$67,AM$1,FALSE),"")</f>
        <v/>
      </c>
      <c r="AN17" s="269" t="str">
        <f>IFERROR(VLOOKUP($A17,'中間シート (2)'!$M$6:$BC$67,AN$1,FALSE),"")</f>
        <v/>
      </c>
      <c r="AO17" s="269" t="str">
        <f>IFERROR(VLOOKUP($A17,'中間シート (2)'!$M$6:$BC$67,AO$1,FALSE),"")</f>
        <v/>
      </c>
      <c r="AR17" s="255"/>
      <c r="AS17" s="255"/>
      <c r="AT17" s="25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5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5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5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58" t="str">
        <f t="shared" ca="1" si="156"/>
        <v/>
      </c>
      <c r="ER17" s="25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58">
        <f t="shared" si="169"/>
        <v>1</v>
      </c>
      <c r="FE17" s="54" t="str">
        <f t="shared" si="170"/>
        <v/>
      </c>
      <c r="FF17" s="54" t="str">
        <f t="shared" si="171"/>
        <v/>
      </c>
      <c r="FG17" s="54" t="str">
        <f t="shared" si="172"/>
        <v/>
      </c>
      <c r="FH17" s="54" t="str">
        <f t="shared" si="173"/>
        <v/>
      </c>
      <c r="FI17" s="258" t="str">
        <f>IF(B17=0,"",COUNTIF(FD$6:FD17,FD17))</f>
        <v/>
      </c>
      <c r="FJ17" s="54" t="str">
        <f t="shared" si="174"/>
        <v/>
      </c>
      <c r="FK17" s="259" t="str">
        <f t="shared" si="175"/>
        <v/>
      </c>
      <c r="FL17" s="54" t="str">
        <f t="shared" si="176"/>
        <v/>
      </c>
      <c r="FM17" s="54" t="str">
        <f t="shared" si="177"/>
        <v/>
      </c>
      <c r="FN17" s="54" t="str">
        <f t="shared" si="178"/>
        <v/>
      </c>
      <c r="FO17" s="54" t="str">
        <f t="shared" si="179"/>
        <v/>
      </c>
    </row>
    <row r="18" spans="1:171" ht="17.25">
      <c r="A18" s="252">
        <v>13</v>
      </c>
      <c r="B18" s="252">
        <f>COUNTIF('中間シート (2)'!M:M,行政集計シート※記入不要です!A18)</f>
        <v>0</v>
      </c>
      <c r="C18" s="260" t="str">
        <f t="shared" si="180"/>
        <v/>
      </c>
      <c r="D18" s="260" t="str">
        <f t="shared" si="181"/>
        <v/>
      </c>
      <c r="E18" s="260" t="str">
        <f t="shared" si="182"/>
        <v/>
      </c>
      <c r="F18" s="261"/>
      <c r="G18" s="254" t="str">
        <f>IFERROR(VLOOKUP($A18,'中間シート (2)'!$M$6:$AR$65,G$1,FALSE),"")</f>
        <v/>
      </c>
      <c r="H18" s="254" t="str">
        <f>IFERROR(VLOOKUP($A18,'中間シート (2)'!$M$6:$AR$65,H$1,FALSE),"")</f>
        <v/>
      </c>
      <c r="I18" s="254" t="str">
        <f>IFERROR(VLOOKUP($A18,'中間シート (2)'!$M$6:$AR$65,I$1,FALSE),"")</f>
        <v/>
      </c>
      <c r="J18" s="254" t="str">
        <f>IFERROR(VLOOKUP($A18,'中間シート (2)'!$M$6:$AR$65,J$1,FALSE),"")</f>
        <v/>
      </c>
      <c r="K18" s="254" t="str">
        <f>IFERROR(VLOOKUP($A18,'中間シート (2)'!$M$6:$AR$65,K$1,FALSE),"")</f>
        <v/>
      </c>
      <c r="L18" s="254" t="str">
        <f>IFERROR(VLOOKUP($A18,'中間シート (2)'!$M$6:$AR$65,L$1,FALSE),"")</f>
        <v/>
      </c>
      <c r="M18" s="254" t="str">
        <f>IFERROR(VLOOKUP($A18,'中間シート (2)'!$M$6:$AR$65,M$1,FALSE),"")</f>
        <v/>
      </c>
      <c r="N18" s="254" t="str">
        <f>IFERROR(VLOOKUP($A18,'中間シート (2)'!$M$6:$AR$65,N$1,FALSE),"")</f>
        <v/>
      </c>
      <c r="O18" s="254" t="str">
        <f>IFERROR(VLOOKUP($A18,'中間シート (2)'!$M$6:$AR$65,O$1,FALSE),"")</f>
        <v/>
      </c>
      <c r="P18" s="254" t="str">
        <f>IFERROR(VLOOKUP($A18,'中間シート (2)'!$M$6:$AR$65,P$1,FALSE),"")</f>
        <v/>
      </c>
      <c r="Q18" s="254" t="str">
        <f>IFERROR(VLOOKUP($A18,'中間シート (2)'!$M$6:$AR$65,Q$1,FALSE),"")</f>
        <v/>
      </c>
      <c r="R18" s="254" t="str">
        <f>IFERROR(VLOOKUP($A18,'中間シート (2)'!$M$6:$AR$65,R$1,FALSE),"")</f>
        <v/>
      </c>
      <c r="S18" s="254" t="str">
        <f>IFERROR(VLOOKUP($A18,'中間シート (2)'!$M$6:$AR$65,S$1,FALSE),"")</f>
        <v/>
      </c>
      <c r="T18" s="254" t="str">
        <f>IFERROR(VLOOKUP($A18,'中間シート (2)'!$M$6:$AR$65,T$1,FALSE),"")</f>
        <v/>
      </c>
      <c r="U18" s="254" t="str">
        <f>IFERROR(VLOOKUP($A18,'中間シート (2)'!$M$6:$AR$65,U$1,FALSE),"")</f>
        <v/>
      </c>
      <c r="V18" s="254"/>
      <c r="W18" s="254" t="str">
        <f>IFERROR(VLOOKUP($A18,'中間シート (2)'!$M$6:$AR$65,W$1,FALSE),"")</f>
        <v/>
      </c>
      <c r="X18" s="254" t="str">
        <f>IFERROR(VLOOKUP($A18,'中間シート (2)'!$M$6:$AR$65,X$1,FALSE),"")</f>
        <v/>
      </c>
      <c r="Y18" s="254" t="str">
        <f>IFERROR(VLOOKUP($A18,'中間シート (2)'!$M$6:$AR$65,Y$1,FALSE),"")</f>
        <v/>
      </c>
      <c r="Z18" s="254" t="str">
        <f>IFERROR(VLOOKUP($A18,'中間シート (2)'!$M$6:$AR$65,Z$1,FALSE),"")</f>
        <v/>
      </c>
      <c r="AA18" s="254" t="str">
        <f>IFERROR(VLOOKUP($A18,'中間シート (2)'!$M$6:$AR$65,AA$1,FALSE),"")</f>
        <v/>
      </c>
      <c r="AB18" s="254" t="str">
        <f>IFERROR(VLOOKUP($A18,'中間シート (2)'!$M$6:$AR$65,AB$1,FALSE),"")</f>
        <v/>
      </c>
      <c r="AC18" s="254" t="str">
        <f>IFERROR(VLOOKUP($A18,'中間シート (2)'!$M$6:$AR$65,AC$1,FALSE),"")</f>
        <v/>
      </c>
      <c r="AD18" s="254" t="str">
        <f>IFERROR(VLOOKUP($A18,'中間シート (2)'!$M$6:$AR$65,AD$1,FALSE),"")</f>
        <v/>
      </c>
      <c r="AE18" s="254"/>
      <c r="AF18" s="254"/>
      <c r="AG18" s="254"/>
      <c r="AH18" s="269" t="str">
        <f>IFERROR(VLOOKUP($A18,'中間シート (2)'!$M$6:$BC$67,AH$1,FALSE),"")</f>
        <v/>
      </c>
      <c r="AI18" s="269" t="str">
        <f>IFERROR(VLOOKUP($A18,'中間シート (2)'!$M$6:$BC$67,AI$1,FALSE),"")</f>
        <v/>
      </c>
      <c r="AJ18" s="269" t="str">
        <f>IFERROR(VLOOKUP($A18,'中間シート (2)'!$M$6:$BC$67,AJ$1,FALSE),"")</f>
        <v/>
      </c>
      <c r="AK18" s="269" t="str">
        <f>IFERROR(VLOOKUP($A18,'中間シート (2)'!$M$6:$BC$67,AK$1,FALSE),"")</f>
        <v/>
      </c>
      <c r="AL18" s="269" t="str">
        <f>IFERROR(VLOOKUP($A18,'中間シート (2)'!$M$6:$BC$67,AL$1,FALSE),"")</f>
        <v/>
      </c>
      <c r="AM18" s="269" t="str">
        <f>IFERROR(VLOOKUP($A18,'中間シート (2)'!$M$6:$BC$67,AM$1,FALSE),"")</f>
        <v/>
      </c>
      <c r="AN18" s="269" t="str">
        <f>IFERROR(VLOOKUP($A18,'中間シート (2)'!$M$6:$BC$67,AN$1,FALSE),"")</f>
        <v/>
      </c>
      <c r="AO18" s="269" t="str">
        <f>IFERROR(VLOOKUP($A18,'中間シート (2)'!$M$6:$BC$67,AO$1,FALSE),"")</f>
        <v/>
      </c>
      <c r="AR18" s="255"/>
      <c r="AS18" s="255"/>
      <c r="AT18" s="25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5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5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5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58" t="str">
        <f t="shared" ca="1" si="156"/>
        <v/>
      </c>
      <c r="ER18" s="25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58">
        <f t="shared" si="169"/>
        <v>1</v>
      </c>
      <c r="FE18" s="54" t="str">
        <f t="shared" si="170"/>
        <v/>
      </c>
      <c r="FF18" s="54" t="str">
        <f t="shared" si="171"/>
        <v/>
      </c>
      <c r="FG18" s="54" t="str">
        <f t="shared" si="172"/>
        <v/>
      </c>
      <c r="FH18" s="54" t="str">
        <f t="shared" si="173"/>
        <v/>
      </c>
      <c r="FI18" s="258" t="str">
        <f>IF(B18=0,"",COUNTIF(FD$6:FD18,FD18))</f>
        <v/>
      </c>
      <c r="FJ18" s="54" t="str">
        <f t="shared" si="174"/>
        <v/>
      </c>
      <c r="FK18" s="259" t="str">
        <f t="shared" si="175"/>
        <v/>
      </c>
      <c r="FL18" s="54" t="str">
        <f t="shared" si="176"/>
        <v/>
      </c>
      <c r="FM18" s="54" t="str">
        <f t="shared" si="177"/>
        <v/>
      </c>
      <c r="FN18" s="54" t="str">
        <f t="shared" si="178"/>
        <v/>
      </c>
      <c r="FO18" s="54" t="str">
        <f t="shared" si="179"/>
        <v/>
      </c>
    </row>
    <row r="19" spans="1:171" ht="17.25">
      <c r="A19" s="252">
        <v>14</v>
      </c>
      <c r="B19" s="252">
        <f>COUNTIF('中間シート (2)'!M:M,行政集計シート※記入不要です!A19)</f>
        <v>0</v>
      </c>
      <c r="C19" s="260" t="str">
        <f t="shared" si="180"/>
        <v/>
      </c>
      <c r="D19" s="260" t="str">
        <f t="shared" si="181"/>
        <v/>
      </c>
      <c r="E19" s="260" t="str">
        <f t="shared" si="182"/>
        <v/>
      </c>
      <c r="F19" s="261"/>
      <c r="G19" s="254" t="str">
        <f>IFERROR(VLOOKUP($A19,'中間シート (2)'!$M$6:$AR$65,G$1,FALSE),"")</f>
        <v/>
      </c>
      <c r="H19" s="254" t="str">
        <f>IFERROR(VLOOKUP($A19,'中間シート (2)'!$M$6:$AR$65,H$1,FALSE),"")</f>
        <v/>
      </c>
      <c r="I19" s="254" t="str">
        <f>IFERROR(VLOOKUP($A19,'中間シート (2)'!$M$6:$AR$65,I$1,FALSE),"")</f>
        <v/>
      </c>
      <c r="J19" s="254" t="str">
        <f>IFERROR(VLOOKUP($A19,'中間シート (2)'!$M$6:$AR$65,J$1,FALSE),"")</f>
        <v/>
      </c>
      <c r="K19" s="254" t="str">
        <f>IFERROR(VLOOKUP($A19,'中間シート (2)'!$M$6:$AR$65,K$1,FALSE),"")</f>
        <v/>
      </c>
      <c r="L19" s="254" t="str">
        <f>IFERROR(VLOOKUP($A19,'中間シート (2)'!$M$6:$AR$65,L$1,FALSE),"")</f>
        <v/>
      </c>
      <c r="M19" s="254" t="str">
        <f>IFERROR(VLOOKUP($A19,'中間シート (2)'!$M$6:$AR$65,M$1,FALSE),"")</f>
        <v/>
      </c>
      <c r="N19" s="254" t="str">
        <f>IFERROR(VLOOKUP($A19,'中間シート (2)'!$M$6:$AR$65,N$1,FALSE),"")</f>
        <v/>
      </c>
      <c r="O19" s="254" t="str">
        <f>IFERROR(VLOOKUP($A19,'中間シート (2)'!$M$6:$AR$65,O$1,FALSE),"")</f>
        <v/>
      </c>
      <c r="P19" s="254" t="str">
        <f>IFERROR(VLOOKUP($A19,'中間シート (2)'!$M$6:$AR$65,P$1,FALSE),"")</f>
        <v/>
      </c>
      <c r="Q19" s="254" t="str">
        <f>IFERROR(VLOOKUP($A19,'中間シート (2)'!$M$6:$AR$65,Q$1,FALSE),"")</f>
        <v/>
      </c>
      <c r="R19" s="254" t="str">
        <f>IFERROR(VLOOKUP($A19,'中間シート (2)'!$M$6:$AR$65,R$1,FALSE),"")</f>
        <v/>
      </c>
      <c r="S19" s="254" t="str">
        <f>IFERROR(VLOOKUP($A19,'中間シート (2)'!$M$6:$AR$65,S$1,FALSE),"")</f>
        <v/>
      </c>
      <c r="T19" s="254" t="str">
        <f>IFERROR(VLOOKUP($A19,'中間シート (2)'!$M$6:$AR$65,T$1,FALSE),"")</f>
        <v/>
      </c>
      <c r="U19" s="254" t="str">
        <f>IFERROR(VLOOKUP($A19,'中間シート (2)'!$M$6:$AR$65,U$1,FALSE),"")</f>
        <v/>
      </c>
      <c r="V19" s="254"/>
      <c r="W19" s="254" t="str">
        <f>IFERROR(VLOOKUP($A19,'中間シート (2)'!$M$6:$AR$65,W$1,FALSE),"")</f>
        <v/>
      </c>
      <c r="X19" s="254" t="str">
        <f>IFERROR(VLOOKUP($A19,'中間シート (2)'!$M$6:$AR$65,X$1,FALSE),"")</f>
        <v/>
      </c>
      <c r="Y19" s="254" t="str">
        <f>IFERROR(VLOOKUP($A19,'中間シート (2)'!$M$6:$AR$65,Y$1,FALSE),"")</f>
        <v/>
      </c>
      <c r="Z19" s="254" t="str">
        <f>IFERROR(VLOOKUP($A19,'中間シート (2)'!$M$6:$AR$65,Z$1,FALSE),"")</f>
        <v/>
      </c>
      <c r="AA19" s="254" t="str">
        <f>IFERROR(VLOOKUP($A19,'中間シート (2)'!$M$6:$AR$65,AA$1,FALSE),"")</f>
        <v/>
      </c>
      <c r="AB19" s="254" t="str">
        <f>IFERROR(VLOOKUP($A19,'中間シート (2)'!$M$6:$AR$65,AB$1,FALSE),"")</f>
        <v/>
      </c>
      <c r="AC19" s="254" t="str">
        <f>IFERROR(VLOOKUP($A19,'中間シート (2)'!$M$6:$AR$65,AC$1,FALSE),"")</f>
        <v/>
      </c>
      <c r="AD19" s="254" t="str">
        <f>IFERROR(VLOOKUP($A19,'中間シート (2)'!$M$6:$AR$65,AD$1,FALSE),"")</f>
        <v/>
      </c>
      <c r="AE19" s="254"/>
      <c r="AF19" s="254"/>
      <c r="AG19" s="254"/>
      <c r="AH19" s="269" t="str">
        <f>IFERROR(VLOOKUP($A19,'中間シート (2)'!$M$6:$BC$67,AH$1,FALSE),"")</f>
        <v/>
      </c>
      <c r="AI19" s="269" t="str">
        <f>IFERROR(VLOOKUP($A19,'中間シート (2)'!$M$6:$BC$67,AI$1,FALSE),"")</f>
        <v/>
      </c>
      <c r="AJ19" s="269" t="str">
        <f>IFERROR(VLOOKUP($A19,'中間シート (2)'!$M$6:$BC$67,AJ$1,FALSE),"")</f>
        <v/>
      </c>
      <c r="AK19" s="269" t="str">
        <f>IFERROR(VLOOKUP($A19,'中間シート (2)'!$M$6:$BC$67,AK$1,FALSE),"")</f>
        <v/>
      </c>
      <c r="AL19" s="269" t="str">
        <f>IFERROR(VLOOKUP($A19,'中間シート (2)'!$M$6:$BC$67,AL$1,FALSE),"")</f>
        <v/>
      </c>
      <c r="AM19" s="269" t="str">
        <f>IFERROR(VLOOKUP($A19,'中間シート (2)'!$M$6:$BC$67,AM$1,FALSE),"")</f>
        <v/>
      </c>
      <c r="AN19" s="269" t="str">
        <f>IFERROR(VLOOKUP($A19,'中間シート (2)'!$M$6:$BC$67,AN$1,FALSE),"")</f>
        <v/>
      </c>
      <c r="AO19" s="269" t="str">
        <f>IFERROR(VLOOKUP($A19,'中間シート (2)'!$M$6:$BC$67,AO$1,FALSE),"")</f>
        <v/>
      </c>
      <c r="AR19" s="255"/>
      <c r="AS19" s="255"/>
      <c r="AT19" s="25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5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5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5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58" t="str">
        <f t="shared" ca="1" si="156"/>
        <v/>
      </c>
      <c r="ER19" s="25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58">
        <f t="shared" si="169"/>
        <v>1</v>
      </c>
      <c r="FE19" s="54" t="str">
        <f t="shared" si="170"/>
        <v/>
      </c>
      <c r="FF19" s="54" t="str">
        <f t="shared" si="171"/>
        <v/>
      </c>
      <c r="FG19" s="54" t="str">
        <f t="shared" si="172"/>
        <v/>
      </c>
      <c r="FH19" s="54" t="str">
        <f t="shared" si="173"/>
        <v/>
      </c>
      <c r="FI19" s="258" t="str">
        <f>IF(B19=0,"",COUNTIF(FD$6:FD19,FD19))</f>
        <v/>
      </c>
      <c r="FJ19" s="54" t="str">
        <f t="shared" si="174"/>
        <v/>
      </c>
      <c r="FK19" s="259" t="str">
        <f t="shared" si="175"/>
        <v/>
      </c>
      <c r="FL19" s="54" t="str">
        <f t="shared" si="176"/>
        <v/>
      </c>
      <c r="FM19" s="54" t="str">
        <f t="shared" si="177"/>
        <v/>
      </c>
      <c r="FN19" s="54" t="str">
        <f t="shared" si="178"/>
        <v/>
      </c>
      <c r="FO19" s="54" t="str">
        <f t="shared" si="179"/>
        <v/>
      </c>
    </row>
    <row r="20" spans="1:171" ht="17.25">
      <c r="A20" s="252">
        <v>15</v>
      </c>
      <c r="B20" s="252">
        <f>COUNTIF('中間シート (2)'!M:M,行政集計シート※記入不要です!A20)</f>
        <v>0</v>
      </c>
      <c r="C20" s="260" t="str">
        <f t="shared" si="180"/>
        <v/>
      </c>
      <c r="D20" s="260" t="str">
        <f t="shared" si="181"/>
        <v/>
      </c>
      <c r="E20" s="260" t="str">
        <f t="shared" si="182"/>
        <v/>
      </c>
      <c r="F20" s="261"/>
      <c r="G20" s="254" t="str">
        <f>IFERROR(VLOOKUP($A20,'中間シート (2)'!$M$6:$AR$65,G$1,FALSE),"")</f>
        <v/>
      </c>
      <c r="H20" s="254" t="str">
        <f>IFERROR(VLOOKUP($A20,'中間シート (2)'!$M$6:$AR$65,H$1,FALSE),"")</f>
        <v/>
      </c>
      <c r="I20" s="254" t="str">
        <f>IFERROR(VLOOKUP($A20,'中間シート (2)'!$M$6:$AR$65,I$1,FALSE),"")</f>
        <v/>
      </c>
      <c r="J20" s="254" t="str">
        <f>IFERROR(VLOOKUP($A20,'中間シート (2)'!$M$6:$AR$65,J$1,FALSE),"")</f>
        <v/>
      </c>
      <c r="K20" s="254" t="str">
        <f>IFERROR(VLOOKUP($A20,'中間シート (2)'!$M$6:$AR$65,K$1,FALSE),"")</f>
        <v/>
      </c>
      <c r="L20" s="254" t="str">
        <f>IFERROR(VLOOKUP($A20,'中間シート (2)'!$M$6:$AR$65,L$1,FALSE),"")</f>
        <v/>
      </c>
      <c r="M20" s="254" t="str">
        <f>IFERROR(VLOOKUP($A20,'中間シート (2)'!$M$6:$AR$65,M$1,FALSE),"")</f>
        <v/>
      </c>
      <c r="N20" s="254" t="str">
        <f>IFERROR(VLOOKUP($A20,'中間シート (2)'!$M$6:$AR$65,N$1,FALSE),"")</f>
        <v/>
      </c>
      <c r="O20" s="254" t="str">
        <f>IFERROR(VLOOKUP($A20,'中間シート (2)'!$M$6:$AR$65,O$1,FALSE),"")</f>
        <v/>
      </c>
      <c r="P20" s="254" t="str">
        <f>IFERROR(VLOOKUP($A20,'中間シート (2)'!$M$6:$AR$65,P$1,FALSE),"")</f>
        <v/>
      </c>
      <c r="Q20" s="254" t="str">
        <f>IFERROR(VLOOKUP($A20,'中間シート (2)'!$M$6:$AR$65,Q$1,FALSE),"")</f>
        <v/>
      </c>
      <c r="R20" s="254" t="str">
        <f>IFERROR(VLOOKUP($A20,'中間シート (2)'!$M$6:$AR$65,R$1,FALSE),"")</f>
        <v/>
      </c>
      <c r="S20" s="254" t="str">
        <f>IFERROR(VLOOKUP($A20,'中間シート (2)'!$M$6:$AR$65,S$1,FALSE),"")</f>
        <v/>
      </c>
      <c r="T20" s="254" t="str">
        <f>IFERROR(VLOOKUP($A20,'中間シート (2)'!$M$6:$AR$65,T$1,FALSE),"")</f>
        <v/>
      </c>
      <c r="U20" s="254" t="str">
        <f>IFERROR(VLOOKUP($A20,'中間シート (2)'!$M$6:$AR$65,U$1,FALSE),"")</f>
        <v/>
      </c>
      <c r="V20" s="254"/>
      <c r="W20" s="254" t="str">
        <f>IFERROR(VLOOKUP($A20,'中間シート (2)'!$M$6:$AR$65,W$1,FALSE),"")</f>
        <v/>
      </c>
      <c r="X20" s="254" t="str">
        <f>IFERROR(VLOOKUP($A20,'中間シート (2)'!$M$6:$AR$65,X$1,FALSE),"")</f>
        <v/>
      </c>
      <c r="Y20" s="254" t="str">
        <f>IFERROR(VLOOKUP($A20,'中間シート (2)'!$M$6:$AR$65,Y$1,FALSE),"")</f>
        <v/>
      </c>
      <c r="Z20" s="254" t="str">
        <f>IFERROR(VLOOKUP($A20,'中間シート (2)'!$M$6:$AR$65,Z$1,FALSE),"")</f>
        <v/>
      </c>
      <c r="AA20" s="254" t="str">
        <f>IFERROR(VLOOKUP($A20,'中間シート (2)'!$M$6:$AR$65,AA$1,FALSE),"")</f>
        <v/>
      </c>
      <c r="AB20" s="254" t="str">
        <f>IFERROR(VLOOKUP($A20,'中間シート (2)'!$M$6:$AR$65,AB$1,FALSE),"")</f>
        <v/>
      </c>
      <c r="AC20" s="254" t="str">
        <f>IFERROR(VLOOKUP($A20,'中間シート (2)'!$M$6:$AR$65,AC$1,FALSE),"")</f>
        <v/>
      </c>
      <c r="AD20" s="254" t="str">
        <f>IFERROR(VLOOKUP($A20,'中間シート (2)'!$M$6:$AR$65,AD$1,FALSE),"")</f>
        <v/>
      </c>
      <c r="AE20" s="254"/>
      <c r="AF20" s="254"/>
      <c r="AG20" s="254"/>
      <c r="AH20" s="269" t="str">
        <f>IFERROR(VLOOKUP($A20,'中間シート (2)'!$M$6:$BC$67,AH$1,FALSE),"")</f>
        <v/>
      </c>
      <c r="AI20" s="269" t="str">
        <f>IFERROR(VLOOKUP($A20,'中間シート (2)'!$M$6:$BC$67,AI$1,FALSE),"")</f>
        <v/>
      </c>
      <c r="AJ20" s="269" t="str">
        <f>IFERROR(VLOOKUP($A20,'中間シート (2)'!$M$6:$BC$67,AJ$1,FALSE),"")</f>
        <v/>
      </c>
      <c r="AK20" s="269" t="str">
        <f>IFERROR(VLOOKUP($A20,'中間シート (2)'!$M$6:$BC$67,AK$1,FALSE),"")</f>
        <v/>
      </c>
      <c r="AL20" s="269" t="str">
        <f>IFERROR(VLOOKUP($A20,'中間シート (2)'!$M$6:$BC$67,AL$1,FALSE),"")</f>
        <v/>
      </c>
      <c r="AM20" s="269" t="str">
        <f>IFERROR(VLOOKUP($A20,'中間シート (2)'!$M$6:$BC$67,AM$1,FALSE),"")</f>
        <v/>
      </c>
      <c r="AN20" s="269" t="str">
        <f>IFERROR(VLOOKUP($A20,'中間シート (2)'!$M$6:$BC$67,AN$1,FALSE),"")</f>
        <v/>
      </c>
      <c r="AO20" s="269" t="str">
        <f>IFERROR(VLOOKUP($A20,'中間シート (2)'!$M$6:$BC$67,AO$1,FALSE),"")</f>
        <v/>
      </c>
      <c r="AR20" s="255"/>
      <c r="AS20" s="255"/>
      <c r="AT20" s="25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5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5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5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58" t="str">
        <f t="shared" ca="1" si="156"/>
        <v/>
      </c>
      <c r="ER20" s="25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58">
        <f t="shared" si="169"/>
        <v>1</v>
      </c>
      <c r="FE20" s="54" t="str">
        <f t="shared" si="170"/>
        <v/>
      </c>
      <c r="FF20" s="54" t="str">
        <f t="shared" si="171"/>
        <v/>
      </c>
      <c r="FG20" s="54" t="str">
        <f t="shared" si="172"/>
        <v/>
      </c>
      <c r="FH20" s="54" t="str">
        <f t="shared" si="173"/>
        <v/>
      </c>
      <c r="FI20" s="258" t="str">
        <f>IF(B20=0,"",COUNTIF(FD$6:FD20,FD20))</f>
        <v/>
      </c>
      <c r="FJ20" s="54" t="str">
        <f t="shared" si="174"/>
        <v/>
      </c>
      <c r="FK20" s="259" t="str">
        <f t="shared" si="175"/>
        <v/>
      </c>
      <c r="FL20" s="54" t="str">
        <f t="shared" si="176"/>
        <v/>
      </c>
      <c r="FM20" s="54" t="str">
        <f t="shared" si="177"/>
        <v/>
      </c>
      <c r="FN20" s="54" t="str">
        <f t="shared" si="178"/>
        <v/>
      </c>
      <c r="FO20" s="54" t="str">
        <f t="shared" si="179"/>
        <v/>
      </c>
    </row>
    <row r="21" spans="1:171" ht="17.25">
      <c r="A21" s="252">
        <v>16</v>
      </c>
      <c r="B21" s="252">
        <f>COUNTIF('中間シート (2)'!M:M,行政集計シート※記入不要です!A21)</f>
        <v>0</v>
      </c>
      <c r="C21" s="260" t="str">
        <f t="shared" si="180"/>
        <v/>
      </c>
      <c r="D21" s="260" t="str">
        <f t="shared" si="181"/>
        <v/>
      </c>
      <c r="E21" s="260" t="str">
        <f t="shared" si="182"/>
        <v/>
      </c>
      <c r="F21" s="261"/>
      <c r="G21" s="254" t="str">
        <f>IFERROR(VLOOKUP($A21,'中間シート (2)'!$M$6:$AR$65,G$1,FALSE),"")</f>
        <v/>
      </c>
      <c r="H21" s="254" t="str">
        <f>IFERROR(VLOOKUP($A21,'中間シート (2)'!$M$6:$AR$65,H$1,FALSE),"")</f>
        <v/>
      </c>
      <c r="I21" s="254" t="str">
        <f>IFERROR(VLOOKUP($A21,'中間シート (2)'!$M$6:$AR$65,I$1,FALSE),"")</f>
        <v/>
      </c>
      <c r="J21" s="254" t="str">
        <f>IFERROR(VLOOKUP($A21,'中間シート (2)'!$M$6:$AR$65,J$1,FALSE),"")</f>
        <v/>
      </c>
      <c r="K21" s="254" t="str">
        <f>IFERROR(VLOOKUP($A21,'中間シート (2)'!$M$6:$AR$65,K$1,FALSE),"")</f>
        <v/>
      </c>
      <c r="L21" s="254" t="str">
        <f>IFERROR(VLOOKUP($A21,'中間シート (2)'!$M$6:$AR$65,L$1,FALSE),"")</f>
        <v/>
      </c>
      <c r="M21" s="254" t="str">
        <f>IFERROR(VLOOKUP($A21,'中間シート (2)'!$M$6:$AR$65,M$1,FALSE),"")</f>
        <v/>
      </c>
      <c r="N21" s="254" t="str">
        <f>IFERROR(VLOOKUP($A21,'中間シート (2)'!$M$6:$AR$65,N$1,FALSE),"")</f>
        <v/>
      </c>
      <c r="O21" s="254" t="str">
        <f>IFERROR(VLOOKUP($A21,'中間シート (2)'!$M$6:$AR$65,O$1,FALSE),"")</f>
        <v/>
      </c>
      <c r="P21" s="254" t="str">
        <f>IFERROR(VLOOKUP($A21,'中間シート (2)'!$M$6:$AR$65,P$1,FALSE),"")</f>
        <v/>
      </c>
      <c r="Q21" s="254" t="str">
        <f>IFERROR(VLOOKUP($A21,'中間シート (2)'!$M$6:$AR$65,Q$1,FALSE),"")</f>
        <v/>
      </c>
      <c r="R21" s="254" t="str">
        <f>IFERROR(VLOOKUP($A21,'中間シート (2)'!$M$6:$AR$65,R$1,FALSE),"")</f>
        <v/>
      </c>
      <c r="S21" s="254" t="str">
        <f>IFERROR(VLOOKUP($A21,'中間シート (2)'!$M$6:$AR$65,S$1,FALSE),"")</f>
        <v/>
      </c>
      <c r="T21" s="254" t="str">
        <f>IFERROR(VLOOKUP($A21,'中間シート (2)'!$M$6:$AR$65,T$1,FALSE),"")</f>
        <v/>
      </c>
      <c r="U21" s="254" t="str">
        <f>IFERROR(VLOOKUP($A21,'中間シート (2)'!$M$6:$AR$65,U$1,FALSE),"")</f>
        <v/>
      </c>
      <c r="V21" s="254"/>
      <c r="W21" s="254" t="str">
        <f>IFERROR(VLOOKUP($A21,'中間シート (2)'!$M$6:$AR$65,W$1,FALSE),"")</f>
        <v/>
      </c>
      <c r="X21" s="254" t="str">
        <f>IFERROR(VLOOKUP($A21,'中間シート (2)'!$M$6:$AR$65,X$1,FALSE),"")</f>
        <v/>
      </c>
      <c r="Y21" s="254" t="str">
        <f>IFERROR(VLOOKUP($A21,'中間シート (2)'!$M$6:$AR$65,Y$1,FALSE),"")</f>
        <v/>
      </c>
      <c r="Z21" s="254" t="str">
        <f>IFERROR(VLOOKUP($A21,'中間シート (2)'!$M$6:$AR$65,Z$1,FALSE),"")</f>
        <v/>
      </c>
      <c r="AA21" s="254" t="str">
        <f>IFERROR(VLOOKUP($A21,'中間シート (2)'!$M$6:$AR$65,AA$1,FALSE),"")</f>
        <v/>
      </c>
      <c r="AB21" s="254" t="str">
        <f>IFERROR(VLOOKUP($A21,'中間シート (2)'!$M$6:$AR$65,AB$1,FALSE),"")</f>
        <v/>
      </c>
      <c r="AC21" s="254" t="str">
        <f>IFERROR(VLOOKUP($A21,'中間シート (2)'!$M$6:$AR$65,AC$1,FALSE),"")</f>
        <v/>
      </c>
      <c r="AD21" s="254" t="str">
        <f>IFERROR(VLOOKUP($A21,'中間シート (2)'!$M$6:$AR$65,AD$1,FALSE),"")</f>
        <v/>
      </c>
      <c r="AE21" s="254"/>
      <c r="AF21" s="254"/>
      <c r="AG21" s="254"/>
      <c r="AH21" s="269" t="str">
        <f>IFERROR(VLOOKUP($A21,'中間シート (2)'!$M$6:$BC$67,AH$1,FALSE),"")</f>
        <v/>
      </c>
      <c r="AI21" s="269" t="str">
        <f>IFERROR(VLOOKUP($A21,'中間シート (2)'!$M$6:$BC$67,AI$1,FALSE),"")</f>
        <v/>
      </c>
      <c r="AJ21" s="269" t="str">
        <f>IFERROR(VLOOKUP($A21,'中間シート (2)'!$M$6:$BC$67,AJ$1,FALSE),"")</f>
        <v/>
      </c>
      <c r="AK21" s="269" t="str">
        <f>IFERROR(VLOOKUP($A21,'中間シート (2)'!$M$6:$BC$67,AK$1,FALSE),"")</f>
        <v/>
      </c>
      <c r="AL21" s="269" t="str">
        <f>IFERROR(VLOOKUP($A21,'中間シート (2)'!$M$6:$BC$67,AL$1,FALSE),"")</f>
        <v/>
      </c>
      <c r="AM21" s="269" t="str">
        <f>IFERROR(VLOOKUP($A21,'中間シート (2)'!$M$6:$BC$67,AM$1,FALSE),"")</f>
        <v/>
      </c>
      <c r="AN21" s="269" t="str">
        <f>IFERROR(VLOOKUP($A21,'中間シート (2)'!$M$6:$BC$67,AN$1,FALSE),"")</f>
        <v/>
      </c>
      <c r="AO21" s="269" t="str">
        <f>IFERROR(VLOOKUP($A21,'中間シート (2)'!$M$6:$BC$67,AO$1,FALSE),"")</f>
        <v/>
      </c>
      <c r="AR21" s="255"/>
      <c r="AS21" s="255"/>
      <c r="AT21" s="25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5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5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5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58" t="str">
        <f t="shared" ca="1" si="156"/>
        <v/>
      </c>
      <c r="ER21" s="25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58">
        <f t="shared" si="169"/>
        <v>1</v>
      </c>
      <c r="FE21" s="54" t="str">
        <f t="shared" si="170"/>
        <v/>
      </c>
      <c r="FF21" s="54" t="str">
        <f t="shared" si="171"/>
        <v/>
      </c>
      <c r="FG21" s="54" t="str">
        <f t="shared" si="172"/>
        <v/>
      </c>
      <c r="FH21" s="54" t="str">
        <f t="shared" si="173"/>
        <v/>
      </c>
      <c r="FI21" s="258" t="str">
        <f>IF(B21=0,"",COUNTIF(FD$6:FD21,FD21))</f>
        <v/>
      </c>
      <c r="FJ21" s="54" t="str">
        <f t="shared" si="174"/>
        <v/>
      </c>
      <c r="FK21" s="259" t="str">
        <f t="shared" si="175"/>
        <v/>
      </c>
      <c r="FL21" s="54" t="str">
        <f t="shared" si="176"/>
        <v/>
      </c>
      <c r="FM21" s="54" t="str">
        <f t="shared" si="177"/>
        <v/>
      </c>
      <c r="FN21" s="54" t="str">
        <f t="shared" si="178"/>
        <v/>
      </c>
      <c r="FO21" s="54" t="str">
        <f t="shared" si="179"/>
        <v/>
      </c>
    </row>
    <row r="22" spans="1:171" ht="17.25">
      <c r="A22" s="252">
        <v>17</v>
      </c>
      <c r="B22" s="252">
        <f>COUNTIF('中間シート (2)'!M:M,行政集計シート※記入不要です!A22)</f>
        <v>0</v>
      </c>
      <c r="C22" s="260" t="str">
        <f t="shared" si="180"/>
        <v/>
      </c>
      <c r="D22" s="260" t="str">
        <f t="shared" si="181"/>
        <v/>
      </c>
      <c r="E22" s="260" t="str">
        <f t="shared" si="182"/>
        <v/>
      </c>
      <c r="F22" s="261"/>
      <c r="G22" s="254" t="str">
        <f>IFERROR(VLOOKUP($A22,'中間シート (2)'!$M$6:$AR$65,G$1,FALSE),"")</f>
        <v/>
      </c>
      <c r="H22" s="254" t="str">
        <f>IFERROR(VLOOKUP($A22,'中間シート (2)'!$M$6:$AR$65,H$1,FALSE),"")</f>
        <v/>
      </c>
      <c r="I22" s="254" t="str">
        <f>IFERROR(VLOOKUP($A22,'中間シート (2)'!$M$6:$AR$65,I$1,FALSE),"")</f>
        <v/>
      </c>
      <c r="J22" s="254" t="str">
        <f>IFERROR(VLOOKUP($A22,'中間シート (2)'!$M$6:$AR$65,J$1,FALSE),"")</f>
        <v/>
      </c>
      <c r="K22" s="254" t="str">
        <f>IFERROR(VLOOKUP($A22,'中間シート (2)'!$M$6:$AR$65,K$1,FALSE),"")</f>
        <v/>
      </c>
      <c r="L22" s="254" t="str">
        <f>IFERROR(VLOOKUP($A22,'中間シート (2)'!$M$6:$AR$65,L$1,FALSE),"")</f>
        <v/>
      </c>
      <c r="M22" s="254" t="str">
        <f>IFERROR(VLOOKUP($A22,'中間シート (2)'!$M$6:$AR$65,M$1,FALSE),"")</f>
        <v/>
      </c>
      <c r="N22" s="254" t="str">
        <f>IFERROR(VLOOKUP($A22,'中間シート (2)'!$M$6:$AR$65,N$1,FALSE),"")</f>
        <v/>
      </c>
      <c r="O22" s="254" t="str">
        <f>IFERROR(VLOOKUP($A22,'中間シート (2)'!$M$6:$AR$65,O$1,FALSE),"")</f>
        <v/>
      </c>
      <c r="P22" s="254" t="str">
        <f>IFERROR(VLOOKUP($A22,'中間シート (2)'!$M$6:$AR$65,P$1,FALSE),"")</f>
        <v/>
      </c>
      <c r="Q22" s="254" t="str">
        <f>IFERROR(VLOOKUP($A22,'中間シート (2)'!$M$6:$AR$65,Q$1,FALSE),"")</f>
        <v/>
      </c>
      <c r="R22" s="254" t="str">
        <f>IFERROR(VLOOKUP($A22,'中間シート (2)'!$M$6:$AR$65,R$1,FALSE),"")</f>
        <v/>
      </c>
      <c r="S22" s="254" t="str">
        <f>IFERROR(VLOOKUP($A22,'中間シート (2)'!$M$6:$AR$65,S$1,FALSE),"")</f>
        <v/>
      </c>
      <c r="T22" s="254" t="str">
        <f>IFERROR(VLOOKUP($A22,'中間シート (2)'!$M$6:$AR$65,T$1,FALSE),"")</f>
        <v/>
      </c>
      <c r="U22" s="254" t="str">
        <f>IFERROR(VLOOKUP($A22,'中間シート (2)'!$M$6:$AR$65,U$1,FALSE),"")</f>
        <v/>
      </c>
      <c r="V22" s="254"/>
      <c r="W22" s="254" t="str">
        <f>IFERROR(VLOOKUP($A22,'中間シート (2)'!$M$6:$AR$65,W$1,FALSE),"")</f>
        <v/>
      </c>
      <c r="X22" s="254" t="str">
        <f>IFERROR(VLOOKUP($A22,'中間シート (2)'!$M$6:$AR$65,X$1,FALSE),"")</f>
        <v/>
      </c>
      <c r="Y22" s="254" t="str">
        <f>IFERROR(VLOOKUP($A22,'中間シート (2)'!$M$6:$AR$65,Y$1,FALSE),"")</f>
        <v/>
      </c>
      <c r="Z22" s="254" t="str">
        <f>IFERROR(VLOOKUP($A22,'中間シート (2)'!$M$6:$AR$65,Z$1,FALSE),"")</f>
        <v/>
      </c>
      <c r="AA22" s="254" t="str">
        <f>IFERROR(VLOOKUP($A22,'中間シート (2)'!$M$6:$AR$65,AA$1,FALSE),"")</f>
        <v/>
      </c>
      <c r="AB22" s="254" t="str">
        <f>IFERROR(VLOOKUP($A22,'中間シート (2)'!$M$6:$AR$65,AB$1,FALSE),"")</f>
        <v/>
      </c>
      <c r="AC22" s="254" t="str">
        <f>IFERROR(VLOOKUP($A22,'中間シート (2)'!$M$6:$AR$65,AC$1,FALSE),"")</f>
        <v/>
      </c>
      <c r="AD22" s="254" t="str">
        <f>IFERROR(VLOOKUP($A22,'中間シート (2)'!$M$6:$AR$65,AD$1,FALSE),"")</f>
        <v/>
      </c>
      <c r="AE22" s="254"/>
      <c r="AF22" s="254"/>
      <c r="AG22" s="254"/>
      <c r="AH22" s="269" t="str">
        <f>IFERROR(VLOOKUP($A22,'中間シート (2)'!$M$6:$BC$67,AH$1,FALSE),"")</f>
        <v/>
      </c>
      <c r="AI22" s="269" t="str">
        <f>IFERROR(VLOOKUP($A22,'中間シート (2)'!$M$6:$BC$67,AI$1,FALSE),"")</f>
        <v/>
      </c>
      <c r="AJ22" s="269" t="str">
        <f>IFERROR(VLOOKUP($A22,'中間シート (2)'!$M$6:$BC$67,AJ$1,FALSE),"")</f>
        <v/>
      </c>
      <c r="AK22" s="269" t="str">
        <f>IFERROR(VLOOKUP($A22,'中間シート (2)'!$M$6:$BC$67,AK$1,FALSE),"")</f>
        <v/>
      </c>
      <c r="AL22" s="269" t="str">
        <f>IFERROR(VLOOKUP($A22,'中間シート (2)'!$M$6:$BC$67,AL$1,FALSE),"")</f>
        <v/>
      </c>
      <c r="AM22" s="269" t="str">
        <f>IFERROR(VLOOKUP($A22,'中間シート (2)'!$M$6:$BC$67,AM$1,FALSE),"")</f>
        <v/>
      </c>
      <c r="AN22" s="269" t="str">
        <f>IFERROR(VLOOKUP($A22,'中間シート (2)'!$M$6:$BC$67,AN$1,FALSE),"")</f>
        <v/>
      </c>
      <c r="AO22" s="269" t="str">
        <f>IFERROR(VLOOKUP($A22,'中間シート (2)'!$M$6:$BC$67,AO$1,FALSE),"")</f>
        <v/>
      </c>
      <c r="AR22" s="255"/>
      <c r="AS22" s="255"/>
      <c r="AT22" s="25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5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5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5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58" t="str">
        <f t="shared" ca="1" si="156"/>
        <v/>
      </c>
      <c r="ER22" s="25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58">
        <f t="shared" si="169"/>
        <v>1</v>
      </c>
      <c r="FE22" s="54" t="str">
        <f t="shared" si="170"/>
        <v/>
      </c>
      <c r="FF22" s="54" t="str">
        <f t="shared" si="171"/>
        <v/>
      </c>
      <c r="FG22" s="54" t="str">
        <f t="shared" si="172"/>
        <v/>
      </c>
      <c r="FH22" s="54" t="str">
        <f t="shared" si="173"/>
        <v/>
      </c>
      <c r="FI22" s="258" t="str">
        <f>IF(B22=0,"",COUNTIF(FD$6:FD22,FD22))</f>
        <v/>
      </c>
      <c r="FJ22" s="54" t="str">
        <f t="shared" si="174"/>
        <v/>
      </c>
      <c r="FK22" s="259" t="str">
        <f t="shared" si="175"/>
        <v/>
      </c>
      <c r="FL22" s="54" t="str">
        <f t="shared" si="176"/>
        <v/>
      </c>
      <c r="FM22" s="54" t="str">
        <f t="shared" si="177"/>
        <v/>
      </c>
      <c r="FN22" s="54" t="str">
        <f t="shared" si="178"/>
        <v/>
      </c>
      <c r="FO22" s="54" t="str">
        <f t="shared" si="179"/>
        <v/>
      </c>
    </row>
    <row r="23" spans="1:171" ht="17.25">
      <c r="A23" s="252">
        <v>18</v>
      </c>
      <c r="B23" s="252">
        <f>COUNTIF('中間シート (2)'!M:M,行政集計シート※記入不要です!A23)</f>
        <v>0</v>
      </c>
      <c r="C23" s="260" t="str">
        <f t="shared" si="180"/>
        <v/>
      </c>
      <c r="D23" s="260" t="str">
        <f t="shared" si="181"/>
        <v/>
      </c>
      <c r="E23" s="260" t="str">
        <f t="shared" si="182"/>
        <v/>
      </c>
      <c r="F23" s="261"/>
      <c r="G23" s="254" t="str">
        <f>IFERROR(VLOOKUP($A23,'中間シート (2)'!$M$6:$AR$65,G$1,FALSE),"")</f>
        <v/>
      </c>
      <c r="H23" s="254" t="str">
        <f>IFERROR(VLOOKUP($A23,'中間シート (2)'!$M$6:$AR$65,H$1,FALSE),"")</f>
        <v/>
      </c>
      <c r="I23" s="254" t="str">
        <f>IFERROR(VLOOKUP($A23,'中間シート (2)'!$M$6:$AR$65,I$1,FALSE),"")</f>
        <v/>
      </c>
      <c r="J23" s="254" t="str">
        <f>IFERROR(VLOOKUP($A23,'中間シート (2)'!$M$6:$AR$65,J$1,FALSE),"")</f>
        <v/>
      </c>
      <c r="K23" s="254" t="str">
        <f>IFERROR(VLOOKUP($A23,'中間シート (2)'!$M$6:$AR$65,K$1,FALSE),"")</f>
        <v/>
      </c>
      <c r="L23" s="254" t="str">
        <f>IFERROR(VLOOKUP($A23,'中間シート (2)'!$M$6:$AR$65,L$1,FALSE),"")</f>
        <v/>
      </c>
      <c r="M23" s="254" t="str">
        <f>IFERROR(VLOOKUP($A23,'中間シート (2)'!$M$6:$AR$65,M$1,FALSE),"")</f>
        <v/>
      </c>
      <c r="N23" s="254" t="str">
        <f>IFERROR(VLOOKUP($A23,'中間シート (2)'!$M$6:$AR$65,N$1,FALSE),"")</f>
        <v/>
      </c>
      <c r="O23" s="254" t="str">
        <f>IFERROR(VLOOKUP($A23,'中間シート (2)'!$M$6:$AR$65,O$1,FALSE),"")</f>
        <v/>
      </c>
      <c r="P23" s="254" t="str">
        <f>IFERROR(VLOOKUP($A23,'中間シート (2)'!$M$6:$AR$65,P$1,FALSE),"")</f>
        <v/>
      </c>
      <c r="Q23" s="254" t="str">
        <f>IFERROR(VLOOKUP($A23,'中間シート (2)'!$M$6:$AR$65,Q$1,FALSE),"")</f>
        <v/>
      </c>
      <c r="R23" s="254" t="str">
        <f>IFERROR(VLOOKUP($A23,'中間シート (2)'!$M$6:$AR$65,R$1,FALSE),"")</f>
        <v/>
      </c>
      <c r="S23" s="254" t="str">
        <f>IFERROR(VLOOKUP($A23,'中間シート (2)'!$M$6:$AR$65,S$1,FALSE),"")</f>
        <v/>
      </c>
      <c r="T23" s="254" t="str">
        <f>IFERROR(VLOOKUP($A23,'中間シート (2)'!$M$6:$AR$65,T$1,FALSE),"")</f>
        <v/>
      </c>
      <c r="U23" s="254" t="str">
        <f>IFERROR(VLOOKUP($A23,'中間シート (2)'!$M$6:$AR$65,U$1,FALSE),"")</f>
        <v/>
      </c>
      <c r="V23" s="254"/>
      <c r="W23" s="254" t="str">
        <f>IFERROR(VLOOKUP($A23,'中間シート (2)'!$M$6:$AR$65,W$1,FALSE),"")</f>
        <v/>
      </c>
      <c r="X23" s="254" t="str">
        <f>IFERROR(VLOOKUP($A23,'中間シート (2)'!$M$6:$AR$65,X$1,FALSE),"")</f>
        <v/>
      </c>
      <c r="Y23" s="254" t="str">
        <f>IFERROR(VLOOKUP($A23,'中間シート (2)'!$M$6:$AR$65,Y$1,FALSE),"")</f>
        <v/>
      </c>
      <c r="Z23" s="254" t="str">
        <f>IFERROR(VLOOKUP($A23,'中間シート (2)'!$M$6:$AR$65,Z$1,FALSE),"")</f>
        <v/>
      </c>
      <c r="AA23" s="254" t="str">
        <f>IFERROR(VLOOKUP($A23,'中間シート (2)'!$M$6:$AR$65,AA$1,FALSE),"")</f>
        <v/>
      </c>
      <c r="AB23" s="254" t="str">
        <f>IFERROR(VLOOKUP($A23,'中間シート (2)'!$M$6:$AR$65,AB$1,FALSE),"")</f>
        <v/>
      </c>
      <c r="AC23" s="254" t="str">
        <f>IFERROR(VLOOKUP($A23,'中間シート (2)'!$M$6:$AR$65,AC$1,FALSE),"")</f>
        <v/>
      </c>
      <c r="AD23" s="254" t="str">
        <f>IFERROR(VLOOKUP($A23,'中間シート (2)'!$M$6:$AR$65,AD$1,FALSE),"")</f>
        <v/>
      </c>
      <c r="AE23" s="254"/>
      <c r="AF23" s="254"/>
      <c r="AG23" s="254"/>
      <c r="AH23" s="269" t="str">
        <f>IFERROR(VLOOKUP($A23,'中間シート (2)'!$M$6:$BC$67,AH$1,FALSE),"")</f>
        <v/>
      </c>
      <c r="AI23" s="269" t="str">
        <f>IFERROR(VLOOKUP($A23,'中間シート (2)'!$M$6:$BC$67,AI$1,FALSE),"")</f>
        <v/>
      </c>
      <c r="AJ23" s="269" t="str">
        <f>IFERROR(VLOOKUP($A23,'中間シート (2)'!$M$6:$BC$67,AJ$1,FALSE),"")</f>
        <v/>
      </c>
      <c r="AK23" s="269" t="str">
        <f>IFERROR(VLOOKUP($A23,'中間シート (2)'!$M$6:$BC$67,AK$1,FALSE),"")</f>
        <v/>
      </c>
      <c r="AL23" s="269" t="str">
        <f>IFERROR(VLOOKUP($A23,'中間シート (2)'!$M$6:$BC$67,AL$1,FALSE),"")</f>
        <v/>
      </c>
      <c r="AM23" s="269" t="str">
        <f>IFERROR(VLOOKUP($A23,'中間シート (2)'!$M$6:$BC$67,AM$1,FALSE),"")</f>
        <v/>
      </c>
      <c r="AN23" s="269" t="str">
        <f>IFERROR(VLOOKUP($A23,'中間シート (2)'!$M$6:$BC$67,AN$1,FALSE),"")</f>
        <v/>
      </c>
      <c r="AO23" s="269" t="str">
        <f>IFERROR(VLOOKUP($A23,'中間シート (2)'!$M$6:$BC$67,AO$1,FALSE),"")</f>
        <v/>
      </c>
      <c r="AR23" s="255"/>
      <c r="AS23" s="255"/>
      <c r="AT23" s="25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5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5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5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58" t="str">
        <f t="shared" ca="1" si="156"/>
        <v/>
      </c>
      <c r="ER23" s="25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58">
        <f t="shared" si="169"/>
        <v>1</v>
      </c>
      <c r="FE23" s="54" t="str">
        <f t="shared" si="170"/>
        <v/>
      </c>
      <c r="FF23" s="54" t="str">
        <f t="shared" si="171"/>
        <v/>
      </c>
      <c r="FG23" s="54" t="str">
        <f t="shared" si="172"/>
        <v/>
      </c>
      <c r="FH23" s="54" t="str">
        <f t="shared" si="173"/>
        <v/>
      </c>
      <c r="FI23" s="258" t="str">
        <f>IF(B23=0,"",COUNTIF(FD$6:FD23,FD23))</f>
        <v/>
      </c>
      <c r="FJ23" s="54" t="str">
        <f t="shared" si="174"/>
        <v/>
      </c>
      <c r="FK23" s="259" t="str">
        <f t="shared" si="175"/>
        <v/>
      </c>
      <c r="FL23" s="54" t="str">
        <f t="shared" si="176"/>
        <v/>
      </c>
      <c r="FM23" s="54" t="str">
        <f t="shared" si="177"/>
        <v/>
      </c>
      <c r="FN23" s="54" t="str">
        <f t="shared" si="178"/>
        <v/>
      </c>
      <c r="FO23" s="54" t="str">
        <f t="shared" si="179"/>
        <v/>
      </c>
    </row>
    <row r="24" spans="1:171" ht="17.25">
      <c r="A24" s="252">
        <v>19</v>
      </c>
      <c r="B24" s="252">
        <f>COUNTIF('中間シート (2)'!M:M,行政集計シート※記入不要です!A24)</f>
        <v>0</v>
      </c>
      <c r="C24" s="260" t="str">
        <f t="shared" si="180"/>
        <v/>
      </c>
      <c r="D24" s="260" t="str">
        <f t="shared" si="181"/>
        <v/>
      </c>
      <c r="E24" s="260" t="str">
        <f t="shared" si="182"/>
        <v/>
      </c>
      <c r="F24" s="261"/>
      <c r="G24" s="254" t="str">
        <f>IFERROR(VLOOKUP($A24,'中間シート (2)'!$M$6:$AR$65,G$1,FALSE),"")</f>
        <v/>
      </c>
      <c r="H24" s="254" t="str">
        <f>IFERROR(VLOOKUP($A24,'中間シート (2)'!$M$6:$AR$65,H$1,FALSE),"")</f>
        <v/>
      </c>
      <c r="I24" s="254" t="str">
        <f>IFERROR(VLOOKUP($A24,'中間シート (2)'!$M$6:$AR$65,I$1,FALSE),"")</f>
        <v/>
      </c>
      <c r="J24" s="254" t="str">
        <f>IFERROR(VLOOKUP($A24,'中間シート (2)'!$M$6:$AR$65,J$1,FALSE),"")</f>
        <v/>
      </c>
      <c r="K24" s="254" t="str">
        <f>IFERROR(VLOOKUP($A24,'中間シート (2)'!$M$6:$AR$65,K$1,FALSE),"")</f>
        <v/>
      </c>
      <c r="L24" s="254" t="str">
        <f>IFERROR(VLOOKUP($A24,'中間シート (2)'!$M$6:$AR$65,L$1,FALSE),"")</f>
        <v/>
      </c>
      <c r="M24" s="254" t="str">
        <f>IFERROR(VLOOKUP($A24,'中間シート (2)'!$M$6:$AR$65,M$1,FALSE),"")</f>
        <v/>
      </c>
      <c r="N24" s="254" t="str">
        <f>IFERROR(VLOOKUP($A24,'中間シート (2)'!$M$6:$AR$65,N$1,FALSE),"")</f>
        <v/>
      </c>
      <c r="O24" s="254" t="str">
        <f>IFERROR(VLOOKUP($A24,'中間シート (2)'!$M$6:$AR$65,O$1,FALSE),"")</f>
        <v/>
      </c>
      <c r="P24" s="254" t="str">
        <f>IFERROR(VLOOKUP($A24,'中間シート (2)'!$M$6:$AR$65,P$1,FALSE),"")</f>
        <v/>
      </c>
      <c r="Q24" s="254" t="str">
        <f>IFERROR(VLOOKUP($A24,'中間シート (2)'!$M$6:$AR$65,Q$1,FALSE),"")</f>
        <v/>
      </c>
      <c r="R24" s="254" t="str">
        <f>IFERROR(VLOOKUP($A24,'中間シート (2)'!$M$6:$AR$65,R$1,FALSE),"")</f>
        <v/>
      </c>
      <c r="S24" s="254" t="str">
        <f>IFERROR(VLOOKUP($A24,'中間シート (2)'!$M$6:$AR$65,S$1,FALSE),"")</f>
        <v/>
      </c>
      <c r="T24" s="254" t="str">
        <f>IFERROR(VLOOKUP($A24,'中間シート (2)'!$M$6:$AR$65,T$1,FALSE),"")</f>
        <v/>
      </c>
      <c r="U24" s="254" t="str">
        <f>IFERROR(VLOOKUP($A24,'中間シート (2)'!$M$6:$AR$65,U$1,FALSE),"")</f>
        <v/>
      </c>
      <c r="V24" s="254"/>
      <c r="W24" s="254" t="str">
        <f>IFERROR(VLOOKUP($A24,'中間シート (2)'!$M$6:$AR$65,W$1,FALSE),"")</f>
        <v/>
      </c>
      <c r="X24" s="254" t="str">
        <f>IFERROR(VLOOKUP($A24,'中間シート (2)'!$M$6:$AR$65,X$1,FALSE),"")</f>
        <v/>
      </c>
      <c r="Y24" s="254" t="str">
        <f>IFERROR(VLOOKUP($A24,'中間シート (2)'!$M$6:$AR$65,Y$1,FALSE),"")</f>
        <v/>
      </c>
      <c r="Z24" s="254" t="str">
        <f>IFERROR(VLOOKUP($A24,'中間シート (2)'!$M$6:$AR$65,Z$1,FALSE),"")</f>
        <v/>
      </c>
      <c r="AA24" s="254" t="str">
        <f>IFERROR(VLOOKUP($A24,'中間シート (2)'!$M$6:$AR$65,AA$1,FALSE),"")</f>
        <v/>
      </c>
      <c r="AB24" s="254" t="str">
        <f>IFERROR(VLOOKUP($A24,'中間シート (2)'!$M$6:$AR$65,AB$1,FALSE),"")</f>
        <v/>
      </c>
      <c r="AC24" s="254" t="str">
        <f>IFERROR(VLOOKUP($A24,'中間シート (2)'!$M$6:$AR$65,AC$1,FALSE),"")</f>
        <v/>
      </c>
      <c r="AD24" s="254" t="str">
        <f>IFERROR(VLOOKUP($A24,'中間シート (2)'!$M$6:$AR$65,AD$1,FALSE),"")</f>
        <v/>
      </c>
      <c r="AE24" s="254"/>
      <c r="AF24" s="254"/>
      <c r="AG24" s="254"/>
      <c r="AH24" s="269" t="str">
        <f>IFERROR(VLOOKUP($A24,'中間シート (2)'!$M$6:$BC$67,AH$1,FALSE),"")</f>
        <v/>
      </c>
      <c r="AI24" s="269" t="str">
        <f>IFERROR(VLOOKUP($A24,'中間シート (2)'!$M$6:$BC$67,AI$1,FALSE),"")</f>
        <v/>
      </c>
      <c r="AJ24" s="269" t="str">
        <f>IFERROR(VLOOKUP($A24,'中間シート (2)'!$M$6:$BC$67,AJ$1,FALSE),"")</f>
        <v/>
      </c>
      <c r="AK24" s="269" t="str">
        <f>IFERROR(VLOOKUP($A24,'中間シート (2)'!$M$6:$BC$67,AK$1,FALSE),"")</f>
        <v/>
      </c>
      <c r="AL24" s="269" t="str">
        <f>IFERROR(VLOOKUP($A24,'中間シート (2)'!$M$6:$BC$67,AL$1,FALSE),"")</f>
        <v/>
      </c>
      <c r="AM24" s="269" t="str">
        <f>IFERROR(VLOOKUP($A24,'中間シート (2)'!$M$6:$BC$67,AM$1,FALSE),"")</f>
        <v/>
      </c>
      <c r="AN24" s="269" t="str">
        <f>IFERROR(VLOOKUP($A24,'中間シート (2)'!$M$6:$BC$67,AN$1,FALSE),"")</f>
        <v/>
      </c>
      <c r="AO24" s="269" t="str">
        <f>IFERROR(VLOOKUP($A24,'中間シート (2)'!$M$6:$BC$67,AO$1,FALSE),"")</f>
        <v/>
      </c>
      <c r="AR24" s="255"/>
      <c r="AS24" s="255"/>
      <c r="AT24" s="25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5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5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5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58" t="str">
        <f t="shared" ca="1" si="156"/>
        <v/>
      </c>
      <c r="ER24" s="25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58">
        <f t="shared" si="169"/>
        <v>1</v>
      </c>
      <c r="FE24" s="54" t="str">
        <f t="shared" si="170"/>
        <v/>
      </c>
      <c r="FF24" s="54" t="str">
        <f t="shared" si="171"/>
        <v/>
      </c>
      <c r="FG24" s="54" t="str">
        <f t="shared" si="172"/>
        <v/>
      </c>
      <c r="FH24" s="54" t="str">
        <f t="shared" si="173"/>
        <v/>
      </c>
      <c r="FI24" s="258" t="str">
        <f>IF(B24=0,"",COUNTIF(FD$6:FD24,FD24))</f>
        <v/>
      </c>
      <c r="FJ24" s="54" t="str">
        <f t="shared" si="174"/>
        <v/>
      </c>
      <c r="FK24" s="259" t="str">
        <f t="shared" si="175"/>
        <v/>
      </c>
      <c r="FL24" s="54" t="str">
        <f t="shared" si="176"/>
        <v/>
      </c>
      <c r="FM24" s="54" t="str">
        <f t="shared" si="177"/>
        <v/>
      </c>
      <c r="FN24" s="54" t="str">
        <f t="shared" si="178"/>
        <v/>
      </c>
      <c r="FO24" s="54" t="str">
        <f t="shared" si="179"/>
        <v/>
      </c>
    </row>
    <row r="25" spans="1:171" ht="17.25">
      <c r="A25" s="252">
        <v>20</v>
      </c>
      <c r="B25" s="252">
        <f>COUNTIF('中間シート (2)'!M:M,行政集計シート※記入不要です!A25)</f>
        <v>0</v>
      </c>
      <c r="C25" s="260" t="str">
        <f t="shared" si="180"/>
        <v/>
      </c>
      <c r="D25" s="260" t="str">
        <f t="shared" si="181"/>
        <v/>
      </c>
      <c r="E25" s="260" t="str">
        <f t="shared" si="182"/>
        <v/>
      </c>
      <c r="F25" s="261"/>
      <c r="G25" s="254" t="str">
        <f>IFERROR(VLOOKUP($A25,'中間シート (2)'!$M$6:$AR$65,G$1,FALSE),"")</f>
        <v/>
      </c>
      <c r="H25" s="254" t="str">
        <f>IFERROR(VLOOKUP($A25,'中間シート (2)'!$M$6:$AR$65,H$1,FALSE),"")</f>
        <v/>
      </c>
      <c r="I25" s="254" t="str">
        <f>IFERROR(VLOOKUP($A25,'中間シート (2)'!$M$6:$AR$65,I$1,FALSE),"")</f>
        <v/>
      </c>
      <c r="J25" s="254" t="str">
        <f>IFERROR(VLOOKUP($A25,'中間シート (2)'!$M$6:$AR$65,J$1,FALSE),"")</f>
        <v/>
      </c>
      <c r="K25" s="254" t="str">
        <f>IFERROR(VLOOKUP($A25,'中間シート (2)'!$M$6:$AR$65,K$1,FALSE),"")</f>
        <v/>
      </c>
      <c r="L25" s="254" t="str">
        <f>IFERROR(VLOOKUP($A25,'中間シート (2)'!$M$6:$AR$65,L$1,FALSE),"")</f>
        <v/>
      </c>
      <c r="M25" s="254" t="str">
        <f>IFERROR(VLOOKUP($A25,'中間シート (2)'!$M$6:$AR$65,M$1,FALSE),"")</f>
        <v/>
      </c>
      <c r="N25" s="254" t="str">
        <f>IFERROR(VLOOKUP($A25,'中間シート (2)'!$M$6:$AR$65,N$1,FALSE),"")</f>
        <v/>
      </c>
      <c r="O25" s="254" t="str">
        <f>IFERROR(VLOOKUP($A25,'中間シート (2)'!$M$6:$AR$65,O$1,FALSE),"")</f>
        <v/>
      </c>
      <c r="P25" s="254" t="str">
        <f>IFERROR(VLOOKUP($A25,'中間シート (2)'!$M$6:$AR$65,P$1,FALSE),"")</f>
        <v/>
      </c>
      <c r="Q25" s="254" t="str">
        <f>IFERROR(VLOOKUP($A25,'中間シート (2)'!$M$6:$AR$65,Q$1,FALSE),"")</f>
        <v/>
      </c>
      <c r="R25" s="254" t="str">
        <f>IFERROR(VLOOKUP($A25,'中間シート (2)'!$M$6:$AR$65,R$1,FALSE),"")</f>
        <v/>
      </c>
      <c r="S25" s="254" t="str">
        <f>IFERROR(VLOOKUP($A25,'中間シート (2)'!$M$6:$AR$65,S$1,FALSE),"")</f>
        <v/>
      </c>
      <c r="T25" s="254" t="str">
        <f>IFERROR(VLOOKUP($A25,'中間シート (2)'!$M$6:$AR$65,T$1,FALSE),"")</f>
        <v/>
      </c>
      <c r="U25" s="254" t="str">
        <f>IFERROR(VLOOKUP($A25,'中間シート (2)'!$M$6:$AR$65,U$1,FALSE),"")</f>
        <v/>
      </c>
      <c r="V25" s="254"/>
      <c r="W25" s="254" t="str">
        <f>IFERROR(VLOOKUP($A25,'中間シート (2)'!$M$6:$AR$65,W$1,FALSE),"")</f>
        <v/>
      </c>
      <c r="X25" s="254" t="str">
        <f>IFERROR(VLOOKUP($A25,'中間シート (2)'!$M$6:$AR$65,X$1,FALSE),"")</f>
        <v/>
      </c>
      <c r="Y25" s="254" t="str">
        <f>IFERROR(VLOOKUP($A25,'中間シート (2)'!$M$6:$AR$65,Y$1,FALSE),"")</f>
        <v/>
      </c>
      <c r="Z25" s="254" t="str">
        <f>IFERROR(VLOOKUP($A25,'中間シート (2)'!$M$6:$AR$65,Z$1,FALSE),"")</f>
        <v/>
      </c>
      <c r="AA25" s="254" t="str">
        <f>IFERROR(VLOOKUP($A25,'中間シート (2)'!$M$6:$AR$65,AA$1,FALSE),"")</f>
        <v/>
      </c>
      <c r="AB25" s="254" t="str">
        <f>IFERROR(VLOOKUP($A25,'中間シート (2)'!$M$6:$AR$65,AB$1,FALSE),"")</f>
        <v/>
      </c>
      <c r="AC25" s="254" t="str">
        <f>IFERROR(VLOOKUP($A25,'中間シート (2)'!$M$6:$AR$65,AC$1,FALSE),"")</f>
        <v/>
      </c>
      <c r="AD25" s="254" t="str">
        <f>IFERROR(VLOOKUP($A25,'中間シート (2)'!$M$6:$AR$65,AD$1,FALSE),"")</f>
        <v/>
      </c>
      <c r="AE25" s="254"/>
      <c r="AF25" s="254"/>
      <c r="AG25" s="254"/>
      <c r="AH25" s="269" t="str">
        <f>IFERROR(VLOOKUP($A25,'中間シート (2)'!$M$6:$BC$67,AH$1,FALSE),"")</f>
        <v/>
      </c>
      <c r="AI25" s="269" t="str">
        <f>IFERROR(VLOOKUP($A25,'中間シート (2)'!$M$6:$BC$67,AI$1,FALSE),"")</f>
        <v/>
      </c>
      <c r="AJ25" s="269" t="str">
        <f>IFERROR(VLOOKUP($A25,'中間シート (2)'!$M$6:$BC$67,AJ$1,FALSE),"")</f>
        <v/>
      </c>
      <c r="AK25" s="269" t="str">
        <f>IFERROR(VLOOKUP($A25,'中間シート (2)'!$M$6:$BC$67,AK$1,FALSE),"")</f>
        <v/>
      </c>
      <c r="AL25" s="269" t="str">
        <f>IFERROR(VLOOKUP($A25,'中間シート (2)'!$M$6:$BC$67,AL$1,FALSE),"")</f>
        <v/>
      </c>
      <c r="AM25" s="269" t="str">
        <f>IFERROR(VLOOKUP($A25,'中間シート (2)'!$M$6:$BC$67,AM$1,FALSE),"")</f>
        <v/>
      </c>
      <c r="AN25" s="269" t="str">
        <f>IFERROR(VLOOKUP($A25,'中間シート (2)'!$M$6:$BC$67,AN$1,FALSE),"")</f>
        <v/>
      </c>
      <c r="AO25" s="269" t="str">
        <f>IFERROR(VLOOKUP($A25,'中間シート (2)'!$M$6:$BC$67,AO$1,FALSE),"")</f>
        <v/>
      </c>
      <c r="AR25" s="255"/>
      <c r="AS25" s="255"/>
      <c r="AT25" s="25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5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5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5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58" t="str">
        <f t="shared" ca="1" si="156"/>
        <v/>
      </c>
      <c r="ER25" s="25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58">
        <f t="shared" si="169"/>
        <v>1</v>
      </c>
      <c r="FE25" s="54" t="str">
        <f t="shared" si="170"/>
        <v/>
      </c>
      <c r="FF25" s="54" t="str">
        <f t="shared" si="171"/>
        <v/>
      </c>
      <c r="FG25" s="54" t="str">
        <f t="shared" si="172"/>
        <v/>
      </c>
      <c r="FH25" s="54" t="str">
        <f t="shared" si="173"/>
        <v/>
      </c>
      <c r="FI25" s="258" t="str">
        <f>IF(B25=0,"",COUNTIF(FD$6:FD25,FD25))</f>
        <v/>
      </c>
      <c r="FJ25" s="54" t="str">
        <f t="shared" si="174"/>
        <v/>
      </c>
      <c r="FK25" s="259" t="str">
        <f t="shared" si="175"/>
        <v/>
      </c>
      <c r="FL25" s="54" t="str">
        <f t="shared" si="176"/>
        <v/>
      </c>
      <c r="FM25" s="54" t="str">
        <f t="shared" si="177"/>
        <v/>
      </c>
      <c r="FN25" s="54" t="str">
        <f t="shared" si="178"/>
        <v/>
      </c>
      <c r="FO25" s="54" t="str">
        <f t="shared" si="179"/>
        <v/>
      </c>
    </row>
    <row r="26" spans="1:171" ht="17.25">
      <c r="A26" s="252">
        <v>21</v>
      </c>
      <c r="B26" s="252">
        <f>COUNTIF('中間シート (2)'!M:M,行政集計シート※記入不要です!A26)</f>
        <v>0</v>
      </c>
      <c r="C26" s="260" t="str">
        <f t="shared" si="180"/>
        <v/>
      </c>
      <c r="D26" s="260" t="str">
        <f t="shared" si="181"/>
        <v/>
      </c>
      <c r="E26" s="260" t="str">
        <f t="shared" si="182"/>
        <v/>
      </c>
      <c r="F26" s="261"/>
      <c r="G26" s="254" t="str">
        <f>IFERROR(VLOOKUP($A26,'中間シート (2)'!$M$6:$AR$65,G$1,FALSE),"")</f>
        <v/>
      </c>
      <c r="H26" s="254" t="str">
        <f>IFERROR(VLOOKUP($A26,'中間シート (2)'!$M$6:$AR$65,H$1,FALSE),"")</f>
        <v/>
      </c>
      <c r="I26" s="254" t="str">
        <f>IFERROR(VLOOKUP($A26,'中間シート (2)'!$M$6:$AR$65,I$1,FALSE),"")</f>
        <v/>
      </c>
      <c r="J26" s="254" t="str">
        <f>IFERROR(VLOOKUP($A26,'中間シート (2)'!$M$6:$AR$65,J$1,FALSE),"")</f>
        <v/>
      </c>
      <c r="K26" s="254" t="str">
        <f>IFERROR(VLOOKUP($A26,'中間シート (2)'!$M$6:$AR$65,K$1,FALSE),"")</f>
        <v/>
      </c>
      <c r="L26" s="254" t="str">
        <f>IFERROR(VLOOKUP($A26,'中間シート (2)'!$M$6:$AR$65,L$1,FALSE),"")</f>
        <v/>
      </c>
      <c r="M26" s="254" t="str">
        <f>IFERROR(VLOOKUP($A26,'中間シート (2)'!$M$6:$AR$65,M$1,FALSE),"")</f>
        <v/>
      </c>
      <c r="N26" s="254" t="str">
        <f>IFERROR(VLOOKUP($A26,'中間シート (2)'!$M$6:$AR$65,N$1,FALSE),"")</f>
        <v/>
      </c>
      <c r="O26" s="254" t="str">
        <f>IFERROR(VLOOKUP($A26,'中間シート (2)'!$M$6:$AR$65,O$1,FALSE),"")</f>
        <v/>
      </c>
      <c r="P26" s="254" t="str">
        <f>IFERROR(VLOOKUP($A26,'中間シート (2)'!$M$6:$AR$65,P$1,FALSE),"")</f>
        <v/>
      </c>
      <c r="Q26" s="254" t="str">
        <f>IFERROR(VLOOKUP($A26,'中間シート (2)'!$M$6:$AR$65,Q$1,FALSE),"")</f>
        <v/>
      </c>
      <c r="R26" s="254" t="str">
        <f>IFERROR(VLOOKUP($A26,'中間シート (2)'!$M$6:$AR$65,R$1,FALSE),"")</f>
        <v/>
      </c>
      <c r="S26" s="254" t="str">
        <f>IFERROR(VLOOKUP($A26,'中間シート (2)'!$M$6:$AR$65,S$1,FALSE),"")</f>
        <v/>
      </c>
      <c r="T26" s="254" t="str">
        <f>IFERROR(VLOOKUP($A26,'中間シート (2)'!$M$6:$AR$65,T$1,FALSE),"")</f>
        <v/>
      </c>
      <c r="U26" s="254" t="str">
        <f>IFERROR(VLOOKUP($A26,'中間シート (2)'!$M$6:$AR$65,U$1,FALSE),"")</f>
        <v/>
      </c>
      <c r="V26" s="254"/>
      <c r="W26" s="254" t="str">
        <f>IFERROR(VLOOKUP($A26,'中間シート (2)'!$M$6:$AR$65,W$1,FALSE),"")</f>
        <v/>
      </c>
      <c r="X26" s="254" t="str">
        <f>IFERROR(VLOOKUP($A26,'中間シート (2)'!$M$6:$AR$65,X$1,FALSE),"")</f>
        <v/>
      </c>
      <c r="Y26" s="254" t="str">
        <f>IFERROR(VLOOKUP($A26,'中間シート (2)'!$M$6:$AR$65,Y$1,FALSE),"")</f>
        <v/>
      </c>
      <c r="Z26" s="254" t="str">
        <f>IFERROR(VLOOKUP($A26,'中間シート (2)'!$M$6:$AR$65,Z$1,FALSE),"")</f>
        <v/>
      </c>
      <c r="AA26" s="254" t="str">
        <f>IFERROR(VLOOKUP($A26,'中間シート (2)'!$M$6:$AR$65,AA$1,FALSE),"")</f>
        <v/>
      </c>
      <c r="AB26" s="254" t="str">
        <f>IFERROR(VLOOKUP($A26,'中間シート (2)'!$M$6:$AR$65,AB$1,FALSE),"")</f>
        <v/>
      </c>
      <c r="AC26" s="254" t="str">
        <f>IFERROR(VLOOKUP($A26,'中間シート (2)'!$M$6:$AR$65,AC$1,FALSE),"")</f>
        <v/>
      </c>
      <c r="AD26" s="254" t="str">
        <f>IFERROR(VLOOKUP($A26,'中間シート (2)'!$M$6:$AR$65,AD$1,FALSE),"")</f>
        <v/>
      </c>
      <c r="AE26" s="254"/>
      <c r="AF26" s="254"/>
      <c r="AG26" s="254"/>
      <c r="AH26" s="269" t="str">
        <f>IFERROR(VLOOKUP($A26,'中間シート (2)'!$M$6:$BC$67,AH$1,FALSE),"")</f>
        <v/>
      </c>
      <c r="AI26" s="269" t="str">
        <f>IFERROR(VLOOKUP($A26,'中間シート (2)'!$M$6:$BC$67,AI$1,FALSE),"")</f>
        <v/>
      </c>
      <c r="AJ26" s="269" t="str">
        <f>IFERROR(VLOOKUP($A26,'中間シート (2)'!$M$6:$BC$67,AJ$1,FALSE),"")</f>
        <v/>
      </c>
      <c r="AK26" s="269" t="str">
        <f>IFERROR(VLOOKUP($A26,'中間シート (2)'!$M$6:$BC$67,AK$1,FALSE),"")</f>
        <v/>
      </c>
      <c r="AL26" s="269" t="str">
        <f>IFERROR(VLOOKUP($A26,'中間シート (2)'!$M$6:$BC$67,AL$1,FALSE),"")</f>
        <v/>
      </c>
      <c r="AM26" s="269" t="str">
        <f>IFERROR(VLOOKUP($A26,'中間シート (2)'!$M$6:$BC$67,AM$1,FALSE),"")</f>
        <v/>
      </c>
      <c r="AN26" s="269" t="str">
        <f>IFERROR(VLOOKUP($A26,'中間シート (2)'!$M$6:$BC$67,AN$1,FALSE),"")</f>
        <v/>
      </c>
      <c r="AO26" s="269" t="str">
        <f>IFERROR(VLOOKUP($A26,'中間シート (2)'!$M$6:$BC$67,AO$1,FALSE),"")</f>
        <v/>
      </c>
      <c r="AR26" s="255"/>
      <c r="AS26" s="255"/>
      <c r="AT26" s="25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5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5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5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58" t="str">
        <f t="shared" ca="1" si="156"/>
        <v/>
      </c>
      <c r="ER26" s="25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58">
        <f t="shared" si="169"/>
        <v>1</v>
      </c>
      <c r="FE26" s="54" t="str">
        <f t="shared" si="170"/>
        <v/>
      </c>
      <c r="FF26" s="54" t="str">
        <f t="shared" si="171"/>
        <v/>
      </c>
      <c r="FG26" s="54" t="str">
        <f t="shared" si="172"/>
        <v/>
      </c>
      <c r="FH26" s="54" t="str">
        <f t="shared" si="173"/>
        <v/>
      </c>
      <c r="FI26" s="258" t="str">
        <f>IF(B26=0,"",COUNTIF(FD$6:FD26,FD26))</f>
        <v/>
      </c>
      <c r="FJ26" s="54" t="str">
        <f t="shared" si="174"/>
        <v/>
      </c>
      <c r="FK26" s="259" t="str">
        <f t="shared" si="175"/>
        <v/>
      </c>
      <c r="FL26" s="54" t="str">
        <f t="shared" si="176"/>
        <v/>
      </c>
      <c r="FM26" s="54" t="str">
        <f t="shared" si="177"/>
        <v/>
      </c>
      <c r="FN26" s="54" t="str">
        <f t="shared" si="178"/>
        <v/>
      </c>
      <c r="FO26" s="54" t="str">
        <f t="shared" si="179"/>
        <v/>
      </c>
    </row>
    <row r="27" spans="1:171" ht="17.25">
      <c r="A27" s="252">
        <v>22</v>
      </c>
      <c r="B27" s="252">
        <f>COUNTIF('中間シート (2)'!M:M,行政集計シート※記入不要です!A27)</f>
        <v>0</v>
      </c>
      <c r="C27" s="260" t="str">
        <f t="shared" si="180"/>
        <v/>
      </c>
      <c r="D27" s="260" t="str">
        <f t="shared" si="181"/>
        <v/>
      </c>
      <c r="E27" s="260" t="str">
        <f t="shared" si="182"/>
        <v/>
      </c>
      <c r="F27" s="261"/>
      <c r="G27" s="254" t="str">
        <f>IFERROR(VLOOKUP($A27,'中間シート (2)'!$M$6:$AR$65,G$1,FALSE),"")</f>
        <v/>
      </c>
      <c r="H27" s="254" t="str">
        <f>IFERROR(VLOOKUP($A27,'中間シート (2)'!$M$6:$AR$65,H$1,FALSE),"")</f>
        <v/>
      </c>
      <c r="I27" s="254" t="str">
        <f>IFERROR(VLOOKUP($A27,'中間シート (2)'!$M$6:$AR$65,I$1,FALSE),"")</f>
        <v/>
      </c>
      <c r="J27" s="254" t="str">
        <f>IFERROR(VLOOKUP($A27,'中間シート (2)'!$M$6:$AR$65,J$1,FALSE),"")</f>
        <v/>
      </c>
      <c r="K27" s="254" t="str">
        <f>IFERROR(VLOOKUP($A27,'中間シート (2)'!$M$6:$AR$65,K$1,FALSE),"")</f>
        <v/>
      </c>
      <c r="L27" s="254" t="str">
        <f>IFERROR(VLOOKUP($A27,'中間シート (2)'!$M$6:$AR$65,L$1,FALSE),"")</f>
        <v/>
      </c>
      <c r="M27" s="254" t="str">
        <f>IFERROR(VLOOKUP($A27,'中間シート (2)'!$M$6:$AR$65,M$1,FALSE),"")</f>
        <v/>
      </c>
      <c r="N27" s="254" t="str">
        <f>IFERROR(VLOOKUP($A27,'中間シート (2)'!$M$6:$AR$65,N$1,FALSE),"")</f>
        <v/>
      </c>
      <c r="O27" s="254" t="str">
        <f>IFERROR(VLOOKUP($A27,'中間シート (2)'!$M$6:$AR$65,O$1,FALSE),"")</f>
        <v/>
      </c>
      <c r="P27" s="254" t="str">
        <f>IFERROR(VLOOKUP($A27,'中間シート (2)'!$M$6:$AR$65,P$1,FALSE),"")</f>
        <v/>
      </c>
      <c r="Q27" s="254" t="str">
        <f>IFERROR(VLOOKUP($A27,'中間シート (2)'!$M$6:$AR$65,Q$1,FALSE),"")</f>
        <v/>
      </c>
      <c r="R27" s="254" t="str">
        <f>IFERROR(VLOOKUP($A27,'中間シート (2)'!$M$6:$AR$65,R$1,FALSE),"")</f>
        <v/>
      </c>
      <c r="S27" s="254" t="str">
        <f>IFERROR(VLOOKUP($A27,'中間シート (2)'!$M$6:$AR$65,S$1,FALSE),"")</f>
        <v/>
      </c>
      <c r="T27" s="254" t="str">
        <f>IFERROR(VLOOKUP($A27,'中間シート (2)'!$M$6:$AR$65,T$1,FALSE),"")</f>
        <v/>
      </c>
      <c r="U27" s="254" t="str">
        <f>IFERROR(VLOOKUP($A27,'中間シート (2)'!$M$6:$AR$65,U$1,FALSE),"")</f>
        <v/>
      </c>
      <c r="V27" s="254"/>
      <c r="W27" s="254" t="str">
        <f>IFERROR(VLOOKUP($A27,'中間シート (2)'!$M$6:$AR$65,W$1,FALSE),"")</f>
        <v/>
      </c>
      <c r="X27" s="254" t="str">
        <f>IFERROR(VLOOKUP($A27,'中間シート (2)'!$M$6:$AR$65,X$1,FALSE),"")</f>
        <v/>
      </c>
      <c r="Y27" s="254" t="str">
        <f>IFERROR(VLOOKUP($A27,'中間シート (2)'!$M$6:$AR$65,Y$1,FALSE),"")</f>
        <v/>
      </c>
      <c r="Z27" s="254" t="str">
        <f>IFERROR(VLOOKUP($A27,'中間シート (2)'!$M$6:$AR$65,Z$1,FALSE),"")</f>
        <v/>
      </c>
      <c r="AA27" s="254" t="str">
        <f>IFERROR(VLOOKUP($A27,'中間シート (2)'!$M$6:$AR$65,AA$1,FALSE),"")</f>
        <v/>
      </c>
      <c r="AB27" s="254" t="str">
        <f>IFERROR(VLOOKUP($A27,'中間シート (2)'!$M$6:$AR$65,AB$1,FALSE),"")</f>
        <v/>
      </c>
      <c r="AC27" s="254" t="str">
        <f>IFERROR(VLOOKUP($A27,'中間シート (2)'!$M$6:$AR$65,AC$1,FALSE),"")</f>
        <v/>
      </c>
      <c r="AD27" s="254" t="str">
        <f>IFERROR(VLOOKUP($A27,'中間シート (2)'!$M$6:$AR$65,AD$1,FALSE),"")</f>
        <v/>
      </c>
      <c r="AE27" s="254"/>
      <c r="AF27" s="254"/>
      <c r="AG27" s="254"/>
      <c r="AH27" s="269" t="str">
        <f>IFERROR(VLOOKUP($A27,'中間シート (2)'!$M$6:$BC$67,AH$1,FALSE),"")</f>
        <v/>
      </c>
      <c r="AI27" s="269" t="str">
        <f>IFERROR(VLOOKUP($A27,'中間シート (2)'!$M$6:$BC$67,AI$1,FALSE),"")</f>
        <v/>
      </c>
      <c r="AJ27" s="269" t="str">
        <f>IFERROR(VLOOKUP($A27,'中間シート (2)'!$M$6:$BC$67,AJ$1,FALSE),"")</f>
        <v/>
      </c>
      <c r="AK27" s="269" t="str">
        <f>IFERROR(VLOOKUP($A27,'中間シート (2)'!$M$6:$BC$67,AK$1,FALSE),"")</f>
        <v/>
      </c>
      <c r="AL27" s="269" t="str">
        <f>IFERROR(VLOOKUP($A27,'中間シート (2)'!$M$6:$BC$67,AL$1,FALSE),"")</f>
        <v/>
      </c>
      <c r="AM27" s="269" t="str">
        <f>IFERROR(VLOOKUP($A27,'中間シート (2)'!$M$6:$BC$67,AM$1,FALSE),"")</f>
        <v/>
      </c>
      <c r="AN27" s="269" t="str">
        <f>IFERROR(VLOOKUP($A27,'中間シート (2)'!$M$6:$BC$67,AN$1,FALSE),"")</f>
        <v/>
      </c>
      <c r="AO27" s="269" t="str">
        <f>IFERROR(VLOOKUP($A27,'中間シート (2)'!$M$6:$BC$67,AO$1,FALSE),"")</f>
        <v/>
      </c>
      <c r="AR27" s="255"/>
      <c r="AS27" s="255"/>
      <c r="AT27" s="25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5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5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5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58" t="str">
        <f t="shared" ca="1" si="156"/>
        <v/>
      </c>
      <c r="ER27" s="25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58">
        <f t="shared" si="169"/>
        <v>1</v>
      </c>
      <c r="FE27" s="54" t="str">
        <f t="shared" si="170"/>
        <v/>
      </c>
      <c r="FF27" s="54" t="str">
        <f t="shared" si="171"/>
        <v/>
      </c>
      <c r="FG27" s="54" t="str">
        <f t="shared" si="172"/>
        <v/>
      </c>
      <c r="FH27" s="54" t="str">
        <f t="shared" si="173"/>
        <v/>
      </c>
      <c r="FI27" s="258" t="str">
        <f>IF(B27=0,"",COUNTIF(FD$6:FD27,FD27))</f>
        <v/>
      </c>
      <c r="FJ27" s="54" t="str">
        <f t="shared" si="174"/>
        <v/>
      </c>
      <c r="FK27" s="259" t="str">
        <f t="shared" si="175"/>
        <v/>
      </c>
      <c r="FL27" s="54" t="str">
        <f t="shared" si="176"/>
        <v/>
      </c>
      <c r="FM27" s="54" t="str">
        <f t="shared" si="177"/>
        <v/>
      </c>
      <c r="FN27" s="54" t="str">
        <f t="shared" si="178"/>
        <v/>
      </c>
      <c r="FO27" s="54" t="str">
        <f t="shared" si="179"/>
        <v/>
      </c>
    </row>
    <row r="28" spans="1:171" ht="17.25">
      <c r="A28" s="252">
        <v>23</v>
      </c>
      <c r="B28" s="252">
        <f>COUNTIF('中間シート (2)'!M:M,行政集計シート※記入不要です!A28)</f>
        <v>0</v>
      </c>
      <c r="C28" s="260" t="str">
        <f t="shared" si="180"/>
        <v/>
      </c>
      <c r="D28" s="260" t="str">
        <f t="shared" si="181"/>
        <v/>
      </c>
      <c r="E28" s="260" t="str">
        <f t="shared" si="182"/>
        <v/>
      </c>
      <c r="F28" s="261"/>
      <c r="G28" s="254" t="str">
        <f>IFERROR(VLOOKUP($A28,'中間シート (2)'!$M$6:$AR$65,G$1,FALSE),"")</f>
        <v/>
      </c>
      <c r="H28" s="254" t="str">
        <f>IFERROR(VLOOKUP($A28,'中間シート (2)'!$M$6:$AR$65,H$1,FALSE),"")</f>
        <v/>
      </c>
      <c r="I28" s="254" t="str">
        <f>IFERROR(VLOOKUP($A28,'中間シート (2)'!$M$6:$AR$65,I$1,FALSE),"")</f>
        <v/>
      </c>
      <c r="J28" s="254" t="str">
        <f>IFERROR(VLOOKUP($A28,'中間シート (2)'!$M$6:$AR$65,J$1,FALSE),"")</f>
        <v/>
      </c>
      <c r="K28" s="254" t="str">
        <f>IFERROR(VLOOKUP($A28,'中間シート (2)'!$M$6:$AR$65,K$1,FALSE),"")</f>
        <v/>
      </c>
      <c r="L28" s="254" t="str">
        <f>IFERROR(VLOOKUP($A28,'中間シート (2)'!$M$6:$AR$65,L$1,FALSE),"")</f>
        <v/>
      </c>
      <c r="M28" s="254" t="str">
        <f>IFERROR(VLOOKUP($A28,'中間シート (2)'!$M$6:$AR$65,M$1,FALSE),"")</f>
        <v/>
      </c>
      <c r="N28" s="254" t="str">
        <f>IFERROR(VLOOKUP($A28,'中間シート (2)'!$M$6:$AR$65,N$1,FALSE),"")</f>
        <v/>
      </c>
      <c r="O28" s="254" t="str">
        <f>IFERROR(VLOOKUP($A28,'中間シート (2)'!$M$6:$AR$65,O$1,FALSE),"")</f>
        <v/>
      </c>
      <c r="P28" s="254" t="str">
        <f>IFERROR(VLOOKUP($A28,'中間シート (2)'!$M$6:$AR$65,P$1,FALSE),"")</f>
        <v/>
      </c>
      <c r="Q28" s="254" t="str">
        <f>IFERROR(VLOOKUP($A28,'中間シート (2)'!$M$6:$AR$65,Q$1,FALSE),"")</f>
        <v/>
      </c>
      <c r="R28" s="254" t="str">
        <f>IFERROR(VLOOKUP($A28,'中間シート (2)'!$M$6:$AR$65,R$1,FALSE),"")</f>
        <v/>
      </c>
      <c r="S28" s="254" t="str">
        <f>IFERROR(VLOOKUP($A28,'中間シート (2)'!$M$6:$AR$65,S$1,FALSE),"")</f>
        <v/>
      </c>
      <c r="T28" s="254" t="str">
        <f>IFERROR(VLOOKUP($A28,'中間シート (2)'!$M$6:$AR$65,T$1,FALSE),"")</f>
        <v/>
      </c>
      <c r="U28" s="254" t="str">
        <f>IFERROR(VLOOKUP($A28,'中間シート (2)'!$M$6:$AR$65,U$1,FALSE),"")</f>
        <v/>
      </c>
      <c r="V28" s="254"/>
      <c r="W28" s="254" t="str">
        <f>IFERROR(VLOOKUP($A28,'中間シート (2)'!$M$6:$AR$65,W$1,FALSE),"")</f>
        <v/>
      </c>
      <c r="X28" s="254" t="str">
        <f>IFERROR(VLOOKUP($A28,'中間シート (2)'!$M$6:$AR$65,X$1,FALSE),"")</f>
        <v/>
      </c>
      <c r="Y28" s="254" t="str">
        <f>IFERROR(VLOOKUP($A28,'中間シート (2)'!$M$6:$AR$65,Y$1,FALSE),"")</f>
        <v/>
      </c>
      <c r="Z28" s="254" t="str">
        <f>IFERROR(VLOOKUP($A28,'中間シート (2)'!$M$6:$AR$65,Z$1,FALSE),"")</f>
        <v/>
      </c>
      <c r="AA28" s="254" t="str">
        <f>IFERROR(VLOOKUP($A28,'中間シート (2)'!$M$6:$AR$65,AA$1,FALSE),"")</f>
        <v/>
      </c>
      <c r="AB28" s="254" t="str">
        <f>IFERROR(VLOOKUP($A28,'中間シート (2)'!$M$6:$AR$65,AB$1,FALSE),"")</f>
        <v/>
      </c>
      <c r="AC28" s="254" t="str">
        <f>IFERROR(VLOOKUP($A28,'中間シート (2)'!$M$6:$AR$65,AC$1,FALSE),"")</f>
        <v/>
      </c>
      <c r="AD28" s="254" t="str">
        <f>IFERROR(VLOOKUP($A28,'中間シート (2)'!$M$6:$AR$65,AD$1,FALSE),"")</f>
        <v/>
      </c>
      <c r="AE28" s="254"/>
      <c r="AF28" s="254"/>
      <c r="AG28" s="254"/>
      <c r="AH28" s="269" t="str">
        <f>IFERROR(VLOOKUP($A28,'中間シート (2)'!$M$6:$BC$67,AH$1,FALSE),"")</f>
        <v/>
      </c>
      <c r="AI28" s="269" t="str">
        <f>IFERROR(VLOOKUP($A28,'中間シート (2)'!$M$6:$BC$67,AI$1,FALSE),"")</f>
        <v/>
      </c>
      <c r="AJ28" s="269" t="str">
        <f>IFERROR(VLOOKUP($A28,'中間シート (2)'!$M$6:$BC$67,AJ$1,FALSE),"")</f>
        <v/>
      </c>
      <c r="AK28" s="269" t="str">
        <f>IFERROR(VLOOKUP($A28,'中間シート (2)'!$M$6:$BC$67,AK$1,FALSE),"")</f>
        <v/>
      </c>
      <c r="AL28" s="269" t="str">
        <f>IFERROR(VLOOKUP($A28,'中間シート (2)'!$M$6:$BC$67,AL$1,FALSE),"")</f>
        <v/>
      </c>
      <c r="AM28" s="269" t="str">
        <f>IFERROR(VLOOKUP($A28,'中間シート (2)'!$M$6:$BC$67,AM$1,FALSE),"")</f>
        <v/>
      </c>
      <c r="AN28" s="269" t="str">
        <f>IFERROR(VLOOKUP($A28,'中間シート (2)'!$M$6:$BC$67,AN$1,FALSE),"")</f>
        <v/>
      </c>
      <c r="AO28" s="269" t="str">
        <f>IFERROR(VLOOKUP($A28,'中間シート (2)'!$M$6:$BC$67,AO$1,FALSE),"")</f>
        <v/>
      </c>
      <c r="AR28" s="255"/>
      <c r="AS28" s="255"/>
      <c r="AT28" s="25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5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5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5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58" t="str">
        <f t="shared" ca="1" si="156"/>
        <v/>
      </c>
      <c r="ER28" s="25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58">
        <f t="shared" si="169"/>
        <v>1</v>
      </c>
      <c r="FE28" s="54" t="str">
        <f t="shared" si="170"/>
        <v/>
      </c>
      <c r="FF28" s="54" t="str">
        <f t="shared" si="171"/>
        <v/>
      </c>
      <c r="FG28" s="54" t="str">
        <f t="shared" si="172"/>
        <v/>
      </c>
      <c r="FH28" s="54" t="str">
        <f t="shared" si="173"/>
        <v/>
      </c>
      <c r="FI28" s="258" t="str">
        <f>IF(B28=0,"",COUNTIF(FD$6:FD28,FD28))</f>
        <v/>
      </c>
      <c r="FJ28" s="54" t="str">
        <f t="shared" si="174"/>
        <v/>
      </c>
      <c r="FK28" s="259" t="str">
        <f t="shared" si="175"/>
        <v/>
      </c>
      <c r="FL28" s="54" t="str">
        <f t="shared" si="176"/>
        <v/>
      </c>
      <c r="FM28" s="54" t="str">
        <f t="shared" si="177"/>
        <v/>
      </c>
      <c r="FN28" s="54" t="str">
        <f t="shared" si="178"/>
        <v/>
      </c>
      <c r="FO28" s="54" t="str">
        <f t="shared" si="179"/>
        <v/>
      </c>
    </row>
    <row r="29" spans="1:171" ht="17.25">
      <c r="A29" s="252">
        <v>24</v>
      </c>
      <c r="B29" s="252">
        <f>COUNTIF('中間シート (2)'!M:M,行政集計シート※記入不要です!A29)</f>
        <v>0</v>
      </c>
      <c r="C29" s="260" t="str">
        <f t="shared" si="180"/>
        <v/>
      </c>
      <c r="D29" s="260" t="str">
        <f t="shared" si="181"/>
        <v/>
      </c>
      <c r="E29" s="260" t="str">
        <f t="shared" si="182"/>
        <v/>
      </c>
      <c r="F29" s="261"/>
      <c r="G29" s="254" t="str">
        <f>IFERROR(VLOOKUP($A29,'中間シート (2)'!$M$6:$AR$65,G$1,FALSE),"")</f>
        <v/>
      </c>
      <c r="H29" s="254" t="str">
        <f>IFERROR(VLOOKUP($A29,'中間シート (2)'!$M$6:$AR$65,H$1,FALSE),"")</f>
        <v/>
      </c>
      <c r="I29" s="254" t="str">
        <f>IFERROR(VLOOKUP($A29,'中間シート (2)'!$M$6:$AR$65,I$1,FALSE),"")</f>
        <v/>
      </c>
      <c r="J29" s="254" t="str">
        <f>IFERROR(VLOOKUP($A29,'中間シート (2)'!$M$6:$AR$65,J$1,FALSE),"")</f>
        <v/>
      </c>
      <c r="K29" s="254" t="str">
        <f>IFERROR(VLOOKUP($A29,'中間シート (2)'!$M$6:$AR$65,K$1,FALSE),"")</f>
        <v/>
      </c>
      <c r="L29" s="254" t="str">
        <f>IFERROR(VLOOKUP($A29,'中間シート (2)'!$M$6:$AR$65,L$1,FALSE),"")</f>
        <v/>
      </c>
      <c r="M29" s="254" t="str">
        <f>IFERROR(VLOOKUP($A29,'中間シート (2)'!$M$6:$AR$65,M$1,FALSE),"")</f>
        <v/>
      </c>
      <c r="N29" s="254" t="str">
        <f>IFERROR(VLOOKUP($A29,'中間シート (2)'!$M$6:$AR$65,N$1,FALSE),"")</f>
        <v/>
      </c>
      <c r="O29" s="254" t="str">
        <f>IFERROR(VLOOKUP($A29,'中間シート (2)'!$M$6:$AR$65,O$1,FALSE),"")</f>
        <v/>
      </c>
      <c r="P29" s="254" t="str">
        <f>IFERROR(VLOOKUP($A29,'中間シート (2)'!$M$6:$AR$65,P$1,FALSE),"")</f>
        <v/>
      </c>
      <c r="Q29" s="254" t="str">
        <f>IFERROR(VLOOKUP($A29,'中間シート (2)'!$M$6:$AR$65,Q$1,FALSE),"")</f>
        <v/>
      </c>
      <c r="R29" s="254" t="str">
        <f>IFERROR(VLOOKUP($A29,'中間シート (2)'!$M$6:$AR$65,R$1,FALSE),"")</f>
        <v/>
      </c>
      <c r="S29" s="254" t="str">
        <f>IFERROR(VLOOKUP($A29,'中間シート (2)'!$M$6:$AR$65,S$1,FALSE),"")</f>
        <v/>
      </c>
      <c r="T29" s="254" t="str">
        <f>IFERROR(VLOOKUP($A29,'中間シート (2)'!$M$6:$AR$65,T$1,FALSE),"")</f>
        <v/>
      </c>
      <c r="U29" s="254" t="str">
        <f>IFERROR(VLOOKUP($A29,'中間シート (2)'!$M$6:$AR$65,U$1,FALSE),"")</f>
        <v/>
      </c>
      <c r="V29" s="254"/>
      <c r="W29" s="254" t="str">
        <f>IFERROR(VLOOKUP($A29,'中間シート (2)'!$M$6:$AR$65,W$1,FALSE),"")</f>
        <v/>
      </c>
      <c r="X29" s="254" t="str">
        <f>IFERROR(VLOOKUP($A29,'中間シート (2)'!$M$6:$AR$65,X$1,FALSE),"")</f>
        <v/>
      </c>
      <c r="Y29" s="254" t="str">
        <f>IFERROR(VLOOKUP($A29,'中間シート (2)'!$M$6:$AR$65,Y$1,FALSE),"")</f>
        <v/>
      </c>
      <c r="Z29" s="254" t="str">
        <f>IFERROR(VLOOKUP($A29,'中間シート (2)'!$M$6:$AR$65,Z$1,FALSE),"")</f>
        <v/>
      </c>
      <c r="AA29" s="254" t="str">
        <f>IFERROR(VLOOKUP($A29,'中間シート (2)'!$M$6:$AR$65,AA$1,FALSE),"")</f>
        <v/>
      </c>
      <c r="AB29" s="254" t="str">
        <f>IFERROR(VLOOKUP($A29,'中間シート (2)'!$M$6:$AR$65,AB$1,FALSE),"")</f>
        <v/>
      </c>
      <c r="AC29" s="254" t="str">
        <f>IFERROR(VLOOKUP($A29,'中間シート (2)'!$M$6:$AR$65,AC$1,FALSE),"")</f>
        <v/>
      </c>
      <c r="AD29" s="254" t="str">
        <f>IFERROR(VLOOKUP($A29,'中間シート (2)'!$M$6:$AR$65,AD$1,FALSE),"")</f>
        <v/>
      </c>
      <c r="AE29" s="254"/>
      <c r="AF29" s="254"/>
      <c r="AG29" s="254"/>
      <c r="AH29" s="269" t="str">
        <f>IFERROR(VLOOKUP($A29,'中間シート (2)'!$M$6:$BC$67,AH$1,FALSE),"")</f>
        <v/>
      </c>
      <c r="AI29" s="269" t="str">
        <f>IFERROR(VLOOKUP($A29,'中間シート (2)'!$M$6:$BC$67,AI$1,FALSE),"")</f>
        <v/>
      </c>
      <c r="AJ29" s="269" t="str">
        <f>IFERROR(VLOOKUP($A29,'中間シート (2)'!$M$6:$BC$67,AJ$1,FALSE),"")</f>
        <v/>
      </c>
      <c r="AK29" s="269" t="str">
        <f>IFERROR(VLOOKUP($A29,'中間シート (2)'!$M$6:$BC$67,AK$1,FALSE),"")</f>
        <v/>
      </c>
      <c r="AL29" s="269" t="str">
        <f>IFERROR(VLOOKUP($A29,'中間シート (2)'!$M$6:$BC$67,AL$1,FALSE),"")</f>
        <v/>
      </c>
      <c r="AM29" s="269" t="str">
        <f>IFERROR(VLOOKUP($A29,'中間シート (2)'!$M$6:$BC$67,AM$1,FALSE),"")</f>
        <v/>
      </c>
      <c r="AN29" s="269" t="str">
        <f>IFERROR(VLOOKUP($A29,'中間シート (2)'!$M$6:$BC$67,AN$1,FALSE),"")</f>
        <v/>
      </c>
      <c r="AO29" s="269" t="str">
        <f>IFERROR(VLOOKUP($A29,'中間シート (2)'!$M$6:$BC$67,AO$1,FALSE),"")</f>
        <v/>
      </c>
      <c r="AR29" s="255"/>
      <c r="AS29" s="255"/>
      <c r="AT29" s="25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5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5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5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58" t="str">
        <f t="shared" ca="1" si="156"/>
        <v/>
      </c>
      <c r="ER29" s="25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58">
        <f t="shared" si="169"/>
        <v>1</v>
      </c>
      <c r="FE29" s="54" t="str">
        <f t="shared" si="170"/>
        <v/>
      </c>
      <c r="FF29" s="54" t="str">
        <f t="shared" si="171"/>
        <v/>
      </c>
      <c r="FG29" s="54" t="str">
        <f t="shared" si="172"/>
        <v/>
      </c>
      <c r="FH29" s="54" t="str">
        <f t="shared" si="173"/>
        <v/>
      </c>
      <c r="FI29" s="258" t="str">
        <f>IF(B29=0,"",COUNTIF(FD$6:FD29,FD29))</f>
        <v/>
      </c>
      <c r="FJ29" s="54" t="str">
        <f t="shared" si="174"/>
        <v/>
      </c>
      <c r="FK29" s="259" t="str">
        <f t="shared" si="175"/>
        <v/>
      </c>
      <c r="FL29" s="54" t="str">
        <f t="shared" si="176"/>
        <v/>
      </c>
      <c r="FM29" s="54" t="str">
        <f t="shared" si="177"/>
        <v/>
      </c>
      <c r="FN29" s="54" t="str">
        <f t="shared" si="178"/>
        <v/>
      </c>
      <c r="FO29" s="54" t="str">
        <f t="shared" si="179"/>
        <v/>
      </c>
    </row>
    <row r="30" spans="1:171" ht="17.25">
      <c r="A30" s="252">
        <v>25</v>
      </c>
      <c r="B30" s="252">
        <f>COUNTIF('中間シート (2)'!M:M,行政集計シート※記入不要です!A30)</f>
        <v>0</v>
      </c>
      <c r="C30" s="260" t="str">
        <f t="shared" si="180"/>
        <v/>
      </c>
      <c r="D30" s="260" t="str">
        <f t="shared" si="181"/>
        <v/>
      </c>
      <c r="E30" s="260" t="str">
        <f t="shared" si="182"/>
        <v/>
      </c>
      <c r="F30" s="261"/>
      <c r="G30" s="254" t="str">
        <f>IFERROR(VLOOKUP($A30,'中間シート (2)'!$M$6:$AR$65,G$1,FALSE),"")</f>
        <v/>
      </c>
      <c r="H30" s="254" t="str">
        <f>IFERROR(VLOOKUP($A30,'中間シート (2)'!$M$6:$AR$65,H$1,FALSE),"")</f>
        <v/>
      </c>
      <c r="I30" s="254" t="str">
        <f>IFERROR(VLOOKUP($A30,'中間シート (2)'!$M$6:$AR$65,I$1,FALSE),"")</f>
        <v/>
      </c>
      <c r="J30" s="254" t="str">
        <f>IFERROR(VLOOKUP($A30,'中間シート (2)'!$M$6:$AR$65,J$1,FALSE),"")</f>
        <v/>
      </c>
      <c r="K30" s="254" t="str">
        <f>IFERROR(VLOOKUP($A30,'中間シート (2)'!$M$6:$AR$65,K$1,FALSE),"")</f>
        <v/>
      </c>
      <c r="L30" s="254" t="str">
        <f>IFERROR(VLOOKUP($A30,'中間シート (2)'!$M$6:$AR$65,L$1,FALSE),"")</f>
        <v/>
      </c>
      <c r="M30" s="254" t="str">
        <f>IFERROR(VLOOKUP($A30,'中間シート (2)'!$M$6:$AR$65,M$1,FALSE),"")</f>
        <v/>
      </c>
      <c r="N30" s="254" t="str">
        <f>IFERROR(VLOOKUP($A30,'中間シート (2)'!$M$6:$AR$65,N$1,FALSE),"")</f>
        <v/>
      </c>
      <c r="O30" s="254" t="str">
        <f>IFERROR(VLOOKUP($A30,'中間シート (2)'!$M$6:$AR$65,O$1,FALSE),"")</f>
        <v/>
      </c>
      <c r="P30" s="254" t="str">
        <f>IFERROR(VLOOKUP($A30,'中間シート (2)'!$M$6:$AR$65,P$1,FALSE),"")</f>
        <v/>
      </c>
      <c r="Q30" s="254" t="str">
        <f>IFERROR(VLOOKUP($A30,'中間シート (2)'!$M$6:$AR$65,Q$1,FALSE),"")</f>
        <v/>
      </c>
      <c r="R30" s="254" t="str">
        <f>IFERROR(VLOOKUP($A30,'中間シート (2)'!$M$6:$AR$65,R$1,FALSE),"")</f>
        <v/>
      </c>
      <c r="S30" s="254" t="str">
        <f>IFERROR(VLOOKUP($A30,'中間シート (2)'!$M$6:$AR$65,S$1,FALSE),"")</f>
        <v/>
      </c>
      <c r="T30" s="254" t="str">
        <f>IFERROR(VLOOKUP($A30,'中間シート (2)'!$M$6:$AR$65,T$1,FALSE),"")</f>
        <v/>
      </c>
      <c r="U30" s="254" t="str">
        <f>IFERROR(VLOOKUP($A30,'中間シート (2)'!$M$6:$AR$65,U$1,FALSE),"")</f>
        <v/>
      </c>
      <c r="V30" s="254"/>
      <c r="W30" s="254" t="str">
        <f>IFERROR(VLOOKUP($A30,'中間シート (2)'!$M$6:$AR$65,W$1,FALSE),"")</f>
        <v/>
      </c>
      <c r="X30" s="254" t="str">
        <f>IFERROR(VLOOKUP($A30,'中間シート (2)'!$M$6:$AR$65,X$1,FALSE),"")</f>
        <v/>
      </c>
      <c r="Y30" s="254" t="str">
        <f>IFERROR(VLOOKUP($A30,'中間シート (2)'!$M$6:$AR$65,Y$1,FALSE),"")</f>
        <v/>
      </c>
      <c r="Z30" s="254" t="str">
        <f>IFERROR(VLOOKUP($A30,'中間シート (2)'!$M$6:$AR$65,Z$1,FALSE),"")</f>
        <v/>
      </c>
      <c r="AA30" s="254" t="str">
        <f>IFERROR(VLOOKUP($A30,'中間シート (2)'!$M$6:$AR$65,AA$1,FALSE),"")</f>
        <v/>
      </c>
      <c r="AB30" s="254" t="str">
        <f>IFERROR(VLOOKUP($A30,'中間シート (2)'!$M$6:$AR$65,AB$1,FALSE),"")</f>
        <v/>
      </c>
      <c r="AC30" s="254" t="str">
        <f>IFERROR(VLOOKUP($A30,'中間シート (2)'!$M$6:$AR$65,AC$1,FALSE),"")</f>
        <v/>
      </c>
      <c r="AD30" s="254" t="str">
        <f>IFERROR(VLOOKUP($A30,'中間シート (2)'!$M$6:$AR$65,AD$1,FALSE),"")</f>
        <v/>
      </c>
      <c r="AE30" s="254"/>
      <c r="AF30" s="254"/>
      <c r="AG30" s="254"/>
      <c r="AH30" s="269" t="str">
        <f>IFERROR(VLOOKUP($A30,'中間シート (2)'!$M$6:$BC$67,AH$1,FALSE),"")</f>
        <v/>
      </c>
      <c r="AI30" s="269" t="str">
        <f>IFERROR(VLOOKUP($A30,'中間シート (2)'!$M$6:$BC$67,AI$1,FALSE),"")</f>
        <v/>
      </c>
      <c r="AJ30" s="269" t="str">
        <f>IFERROR(VLOOKUP($A30,'中間シート (2)'!$M$6:$BC$67,AJ$1,FALSE),"")</f>
        <v/>
      </c>
      <c r="AK30" s="269" t="str">
        <f>IFERROR(VLOOKUP($A30,'中間シート (2)'!$M$6:$BC$67,AK$1,FALSE),"")</f>
        <v/>
      </c>
      <c r="AL30" s="269" t="str">
        <f>IFERROR(VLOOKUP($A30,'中間シート (2)'!$M$6:$BC$67,AL$1,FALSE),"")</f>
        <v/>
      </c>
      <c r="AM30" s="269" t="str">
        <f>IFERROR(VLOOKUP($A30,'中間シート (2)'!$M$6:$BC$67,AM$1,FALSE),"")</f>
        <v/>
      </c>
      <c r="AN30" s="269" t="str">
        <f>IFERROR(VLOOKUP($A30,'中間シート (2)'!$M$6:$BC$67,AN$1,FALSE),"")</f>
        <v/>
      </c>
      <c r="AO30" s="269" t="str">
        <f>IFERROR(VLOOKUP($A30,'中間シート (2)'!$M$6:$BC$67,AO$1,FALSE),"")</f>
        <v/>
      </c>
      <c r="AR30" s="255"/>
      <c r="AS30" s="255"/>
      <c r="AT30" s="25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5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5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5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58" t="str">
        <f t="shared" ca="1" si="156"/>
        <v/>
      </c>
      <c r="ER30" s="25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58">
        <f t="shared" si="169"/>
        <v>1</v>
      </c>
      <c r="FE30" s="54" t="str">
        <f t="shared" si="170"/>
        <v/>
      </c>
      <c r="FF30" s="54" t="str">
        <f t="shared" si="171"/>
        <v/>
      </c>
      <c r="FG30" s="54" t="str">
        <f t="shared" si="172"/>
        <v/>
      </c>
      <c r="FH30" s="54" t="str">
        <f t="shared" si="173"/>
        <v/>
      </c>
      <c r="FI30" s="258" t="str">
        <f>IF(B30=0,"",COUNTIF(FD$6:FD30,FD30))</f>
        <v/>
      </c>
      <c r="FJ30" s="54" t="str">
        <f t="shared" si="174"/>
        <v/>
      </c>
      <c r="FK30" s="259" t="str">
        <f t="shared" si="175"/>
        <v/>
      </c>
      <c r="FL30" s="54" t="str">
        <f t="shared" si="176"/>
        <v/>
      </c>
      <c r="FM30" s="54" t="str">
        <f t="shared" si="177"/>
        <v/>
      </c>
      <c r="FN30" s="54" t="str">
        <f t="shared" si="178"/>
        <v/>
      </c>
      <c r="FO30" s="54" t="str">
        <f t="shared" si="179"/>
        <v/>
      </c>
    </row>
    <row r="31" spans="1:171" ht="17.25">
      <c r="A31" s="252">
        <v>26</v>
      </c>
      <c r="B31" s="252">
        <f>COUNTIF('中間シート (2)'!M:M,行政集計シート※記入不要です!A31)</f>
        <v>0</v>
      </c>
      <c r="C31" s="260" t="str">
        <f t="shared" si="180"/>
        <v/>
      </c>
      <c r="D31" s="260" t="str">
        <f t="shared" si="181"/>
        <v/>
      </c>
      <c r="E31" s="260" t="str">
        <f t="shared" si="182"/>
        <v/>
      </c>
      <c r="F31" s="261"/>
      <c r="G31" s="254" t="str">
        <f>IFERROR(VLOOKUP($A31,'中間シート (2)'!$M$6:$AR$65,G$1,FALSE),"")</f>
        <v/>
      </c>
      <c r="H31" s="254" t="str">
        <f>IFERROR(VLOOKUP($A31,'中間シート (2)'!$M$6:$AR$65,H$1,FALSE),"")</f>
        <v/>
      </c>
      <c r="I31" s="254" t="str">
        <f>IFERROR(VLOOKUP($A31,'中間シート (2)'!$M$6:$AR$65,I$1,FALSE),"")</f>
        <v/>
      </c>
      <c r="J31" s="254" t="str">
        <f>IFERROR(VLOOKUP($A31,'中間シート (2)'!$M$6:$AR$65,J$1,FALSE),"")</f>
        <v/>
      </c>
      <c r="K31" s="254" t="str">
        <f>IFERROR(VLOOKUP($A31,'中間シート (2)'!$M$6:$AR$65,K$1,FALSE),"")</f>
        <v/>
      </c>
      <c r="L31" s="254" t="str">
        <f>IFERROR(VLOOKUP($A31,'中間シート (2)'!$M$6:$AR$65,L$1,FALSE),"")</f>
        <v/>
      </c>
      <c r="M31" s="254" t="str">
        <f>IFERROR(VLOOKUP($A31,'中間シート (2)'!$M$6:$AR$65,M$1,FALSE),"")</f>
        <v/>
      </c>
      <c r="N31" s="254" t="str">
        <f>IFERROR(VLOOKUP($A31,'中間シート (2)'!$M$6:$AR$65,N$1,FALSE),"")</f>
        <v/>
      </c>
      <c r="O31" s="254" t="str">
        <f>IFERROR(VLOOKUP($A31,'中間シート (2)'!$M$6:$AR$65,O$1,FALSE),"")</f>
        <v/>
      </c>
      <c r="P31" s="254" t="str">
        <f>IFERROR(VLOOKUP($A31,'中間シート (2)'!$M$6:$AR$65,P$1,FALSE),"")</f>
        <v/>
      </c>
      <c r="Q31" s="254" t="str">
        <f>IFERROR(VLOOKUP($A31,'中間シート (2)'!$M$6:$AR$65,Q$1,FALSE),"")</f>
        <v/>
      </c>
      <c r="R31" s="254" t="str">
        <f>IFERROR(VLOOKUP($A31,'中間シート (2)'!$M$6:$AR$65,R$1,FALSE),"")</f>
        <v/>
      </c>
      <c r="S31" s="254" t="str">
        <f>IFERROR(VLOOKUP($A31,'中間シート (2)'!$M$6:$AR$65,S$1,FALSE),"")</f>
        <v/>
      </c>
      <c r="T31" s="254" t="str">
        <f>IFERROR(VLOOKUP($A31,'中間シート (2)'!$M$6:$AR$65,T$1,FALSE),"")</f>
        <v/>
      </c>
      <c r="U31" s="254" t="str">
        <f>IFERROR(VLOOKUP($A31,'中間シート (2)'!$M$6:$AR$65,U$1,FALSE),"")</f>
        <v/>
      </c>
      <c r="V31" s="254"/>
      <c r="W31" s="254" t="str">
        <f>IFERROR(VLOOKUP($A31,'中間シート (2)'!$M$6:$AR$65,W$1,FALSE),"")</f>
        <v/>
      </c>
      <c r="X31" s="254" t="str">
        <f>IFERROR(VLOOKUP($A31,'中間シート (2)'!$M$6:$AR$65,X$1,FALSE),"")</f>
        <v/>
      </c>
      <c r="Y31" s="254" t="str">
        <f>IFERROR(VLOOKUP($A31,'中間シート (2)'!$M$6:$AR$65,Y$1,FALSE),"")</f>
        <v/>
      </c>
      <c r="Z31" s="254" t="str">
        <f>IFERROR(VLOOKUP($A31,'中間シート (2)'!$M$6:$AR$65,Z$1,FALSE),"")</f>
        <v/>
      </c>
      <c r="AA31" s="254" t="str">
        <f>IFERROR(VLOOKUP($A31,'中間シート (2)'!$M$6:$AR$65,AA$1,FALSE),"")</f>
        <v/>
      </c>
      <c r="AB31" s="254" t="str">
        <f>IFERROR(VLOOKUP($A31,'中間シート (2)'!$M$6:$AR$65,AB$1,FALSE),"")</f>
        <v/>
      </c>
      <c r="AC31" s="254" t="str">
        <f>IFERROR(VLOOKUP($A31,'中間シート (2)'!$M$6:$AR$65,AC$1,FALSE),"")</f>
        <v/>
      </c>
      <c r="AD31" s="254" t="str">
        <f>IFERROR(VLOOKUP($A31,'中間シート (2)'!$M$6:$AR$65,AD$1,FALSE),"")</f>
        <v/>
      </c>
      <c r="AE31" s="254"/>
      <c r="AF31" s="254"/>
      <c r="AG31" s="254"/>
      <c r="AH31" s="269" t="str">
        <f>IFERROR(VLOOKUP($A31,'中間シート (2)'!$M$6:$BC$67,AH$1,FALSE),"")</f>
        <v/>
      </c>
      <c r="AI31" s="269" t="str">
        <f>IFERROR(VLOOKUP($A31,'中間シート (2)'!$M$6:$BC$67,AI$1,FALSE),"")</f>
        <v/>
      </c>
      <c r="AJ31" s="269" t="str">
        <f>IFERROR(VLOOKUP($A31,'中間シート (2)'!$M$6:$BC$67,AJ$1,FALSE),"")</f>
        <v/>
      </c>
      <c r="AK31" s="269" t="str">
        <f>IFERROR(VLOOKUP($A31,'中間シート (2)'!$M$6:$BC$67,AK$1,FALSE),"")</f>
        <v/>
      </c>
      <c r="AL31" s="269" t="str">
        <f>IFERROR(VLOOKUP($A31,'中間シート (2)'!$M$6:$BC$67,AL$1,FALSE),"")</f>
        <v/>
      </c>
      <c r="AM31" s="269" t="str">
        <f>IFERROR(VLOOKUP($A31,'中間シート (2)'!$M$6:$BC$67,AM$1,FALSE),"")</f>
        <v/>
      </c>
      <c r="AN31" s="269" t="str">
        <f>IFERROR(VLOOKUP($A31,'中間シート (2)'!$M$6:$BC$67,AN$1,FALSE),"")</f>
        <v/>
      </c>
      <c r="AO31" s="269" t="str">
        <f>IFERROR(VLOOKUP($A31,'中間シート (2)'!$M$6:$BC$67,AO$1,FALSE),"")</f>
        <v/>
      </c>
      <c r="AR31" s="255"/>
      <c r="AS31" s="255"/>
      <c r="AT31" s="25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5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5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5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58" t="str">
        <f t="shared" ca="1" si="156"/>
        <v/>
      </c>
      <c r="ER31" s="25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58">
        <f t="shared" si="169"/>
        <v>1</v>
      </c>
      <c r="FE31" s="54" t="str">
        <f t="shared" si="170"/>
        <v/>
      </c>
      <c r="FF31" s="54" t="str">
        <f t="shared" si="171"/>
        <v/>
      </c>
      <c r="FG31" s="54" t="str">
        <f t="shared" si="172"/>
        <v/>
      </c>
      <c r="FH31" s="54" t="str">
        <f t="shared" si="173"/>
        <v/>
      </c>
      <c r="FI31" s="258" t="str">
        <f>IF(B31=0,"",COUNTIF(FD$6:FD31,FD31))</f>
        <v/>
      </c>
      <c r="FJ31" s="54" t="str">
        <f t="shared" si="174"/>
        <v/>
      </c>
      <c r="FK31" s="259" t="str">
        <f t="shared" si="175"/>
        <v/>
      </c>
      <c r="FL31" s="54" t="str">
        <f t="shared" si="176"/>
        <v/>
      </c>
      <c r="FM31" s="54" t="str">
        <f t="shared" si="177"/>
        <v/>
      </c>
      <c r="FN31" s="54" t="str">
        <f t="shared" si="178"/>
        <v/>
      </c>
      <c r="FO31" s="54" t="str">
        <f t="shared" si="179"/>
        <v/>
      </c>
    </row>
    <row r="32" spans="1:171" ht="17.25">
      <c r="A32" s="252">
        <v>27</v>
      </c>
      <c r="B32" s="252">
        <f>COUNTIF('中間シート (2)'!M:M,行政集計シート※記入不要です!A32)</f>
        <v>0</v>
      </c>
      <c r="C32" s="260" t="str">
        <f t="shared" si="180"/>
        <v/>
      </c>
      <c r="D32" s="260" t="str">
        <f t="shared" si="181"/>
        <v/>
      </c>
      <c r="E32" s="260" t="str">
        <f t="shared" si="182"/>
        <v/>
      </c>
      <c r="F32" s="261"/>
      <c r="G32" s="254" t="str">
        <f>IFERROR(VLOOKUP($A32,'中間シート (2)'!$M$6:$AR$65,G$1,FALSE),"")</f>
        <v/>
      </c>
      <c r="H32" s="254" t="str">
        <f>IFERROR(VLOOKUP($A32,'中間シート (2)'!$M$6:$AR$65,H$1,FALSE),"")</f>
        <v/>
      </c>
      <c r="I32" s="254" t="str">
        <f>IFERROR(VLOOKUP($A32,'中間シート (2)'!$M$6:$AR$65,I$1,FALSE),"")</f>
        <v/>
      </c>
      <c r="J32" s="254" t="str">
        <f>IFERROR(VLOOKUP($A32,'中間シート (2)'!$M$6:$AR$65,J$1,FALSE),"")</f>
        <v/>
      </c>
      <c r="K32" s="254" t="str">
        <f>IFERROR(VLOOKUP($A32,'中間シート (2)'!$M$6:$AR$65,K$1,FALSE),"")</f>
        <v/>
      </c>
      <c r="L32" s="254" t="str">
        <f>IFERROR(VLOOKUP($A32,'中間シート (2)'!$M$6:$AR$65,L$1,FALSE),"")</f>
        <v/>
      </c>
      <c r="M32" s="254" t="str">
        <f>IFERROR(VLOOKUP($A32,'中間シート (2)'!$M$6:$AR$65,M$1,FALSE),"")</f>
        <v/>
      </c>
      <c r="N32" s="254" t="str">
        <f>IFERROR(VLOOKUP($A32,'中間シート (2)'!$M$6:$AR$65,N$1,FALSE),"")</f>
        <v/>
      </c>
      <c r="O32" s="254" t="str">
        <f>IFERROR(VLOOKUP($A32,'中間シート (2)'!$M$6:$AR$65,O$1,FALSE),"")</f>
        <v/>
      </c>
      <c r="P32" s="254" t="str">
        <f>IFERROR(VLOOKUP($A32,'中間シート (2)'!$M$6:$AR$65,P$1,FALSE),"")</f>
        <v/>
      </c>
      <c r="Q32" s="254" t="str">
        <f>IFERROR(VLOOKUP($A32,'中間シート (2)'!$M$6:$AR$65,Q$1,FALSE),"")</f>
        <v/>
      </c>
      <c r="R32" s="254" t="str">
        <f>IFERROR(VLOOKUP($A32,'中間シート (2)'!$M$6:$AR$65,R$1,FALSE),"")</f>
        <v/>
      </c>
      <c r="S32" s="254" t="str">
        <f>IFERROR(VLOOKUP($A32,'中間シート (2)'!$M$6:$AR$65,S$1,FALSE),"")</f>
        <v/>
      </c>
      <c r="T32" s="254" t="str">
        <f>IFERROR(VLOOKUP($A32,'中間シート (2)'!$M$6:$AR$65,T$1,FALSE),"")</f>
        <v/>
      </c>
      <c r="U32" s="254" t="str">
        <f>IFERROR(VLOOKUP($A32,'中間シート (2)'!$M$6:$AR$65,U$1,FALSE),"")</f>
        <v/>
      </c>
      <c r="V32" s="254"/>
      <c r="W32" s="254" t="str">
        <f>IFERROR(VLOOKUP($A32,'中間シート (2)'!$M$6:$AR$65,W$1,FALSE),"")</f>
        <v/>
      </c>
      <c r="X32" s="254" t="str">
        <f>IFERROR(VLOOKUP($A32,'中間シート (2)'!$M$6:$AR$65,X$1,FALSE),"")</f>
        <v/>
      </c>
      <c r="Y32" s="254" t="str">
        <f>IFERROR(VLOOKUP($A32,'中間シート (2)'!$M$6:$AR$65,Y$1,FALSE),"")</f>
        <v/>
      </c>
      <c r="Z32" s="254" t="str">
        <f>IFERROR(VLOOKUP($A32,'中間シート (2)'!$M$6:$AR$65,Z$1,FALSE),"")</f>
        <v/>
      </c>
      <c r="AA32" s="254" t="str">
        <f>IFERROR(VLOOKUP($A32,'中間シート (2)'!$M$6:$AR$65,AA$1,FALSE),"")</f>
        <v/>
      </c>
      <c r="AB32" s="254" t="str">
        <f>IFERROR(VLOOKUP($A32,'中間シート (2)'!$M$6:$AR$65,AB$1,FALSE),"")</f>
        <v/>
      </c>
      <c r="AC32" s="254" t="str">
        <f>IFERROR(VLOOKUP($A32,'中間シート (2)'!$M$6:$AR$65,AC$1,FALSE),"")</f>
        <v/>
      </c>
      <c r="AD32" s="254" t="str">
        <f>IFERROR(VLOOKUP($A32,'中間シート (2)'!$M$6:$AR$65,AD$1,FALSE),"")</f>
        <v/>
      </c>
      <c r="AE32" s="254"/>
      <c r="AF32" s="254"/>
      <c r="AG32" s="254"/>
      <c r="AH32" s="269" t="str">
        <f>IFERROR(VLOOKUP($A32,'中間シート (2)'!$M$6:$BC$67,AH$1,FALSE),"")</f>
        <v/>
      </c>
      <c r="AI32" s="269" t="str">
        <f>IFERROR(VLOOKUP($A32,'中間シート (2)'!$M$6:$BC$67,AI$1,FALSE),"")</f>
        <v/>
      </c>
      <c r="AJ32" s="269" t="str">
        <f>IFERROR(VLOOKUP($A32,'中間シート (2)'!$M$6:$BC$67,AJ$1,FALSE),"")</f>
        <v/>
      </c>
      <c r="AK32" s="269" t="str">
        <f>IFERROR(VLOOKUP($A32,'中間シート (2)'!$M$6:$BC$67,AK$1,FALSE),"")</f>
        <v/>
      </c>
      <c r="AL32" s="269" t="str">
        <f>IFERROR(VLOOKUP($A32,'中間シート (2)'!$M$6:$BC$67,AL$1,FALSE),"")</f>
        <v/>
      </c>
      <c r="AM32" s="269" t="str">
        <f>IFERROR(VLOOKUP($A32,'中間シート (2)'!$M$6:$BC$67,AM$1,FALSE),"")</f>
        <v/>
      </c>
      <c r="AN32" s="269" t="str">
        <f>IFERROR(VLOOKUP($A32,'中間シート (2)'!$M$6:$BC$67,AN$1,FALSE),"")</f>
        <v/>
      </c>
      <c r="AO32" s="269" t="str">
        <f>IFERROR(VLOOKUP($A32,'中間シート (2)'!$M$6:$BC$67,AO$1,FALSE),"")</f>
        <v/>
      </c>
      <c r="AR32" s="255"/>
      <c r="AS32" s="255"/>
      <c r="AT32" s="25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5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5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5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58" t="str">
        <f t="shared" ca="1" si="156"/>
        <v/>
      </c>
      <c r="ER32" s="25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58">
        <f t="shared" si="169"/>
        <v>1</v>
      </c>
      <c r="FE32" s="54" t="str">
        <f t="shared" si="170"/>
        <v/>
      </c>
      <c r="FF32" s="54" t="str">
        <f t="shared" si="171"/>
        <v/>
      </c>
      <c r="FG32" s="54" t="str">
        <f t="shared" si="172"/>
        <v/>
      </c>
      <c r="FH32" s="54" t="str">
        <f t="shared" si="173"/>
        <v/>
      </c>
      <c r="FI32" s="258" t="str">
        <f>IF(B32=0,"",COUNTIF(FD$6:FD32,FD32))</f>
        <v/>
      </c>
      <c r="FJ32" s="54" t="str">
        <f t="shared" si="174"/>
        <v/>
      </c>
      <c r="FK32" s="259" t="str">
        <f t="shared" si="175"/>
        <v/>
      </c>
      <c r="FL32" s="54" t="str">
        <f t="shared" si="176"/>
        <v/>
      </c>
      <c r="FM32" s="54" t="str">
        <f t="shared" si="177"/>
        <v/>
      </c>
      <c r="FN32" s="54" t="str">
        <f t="shared" si="178"/>
        <v/>
      </c>
      <c r="FO32" s="54" t="str">
        <f t="shared" si="179"/>
        <v/>
      </c>
    </row>
    <row r="33" spans="1:171" ht="17.25">
      <c r="A33" s="252">
        <v>28</v>
      </c>
      <c r="B33" s="252">
        <f>COUNTIF('中間シート (2)'!M:M,行政集計シート※記入不要です!A33)</f>
        <v>0</v>
      </c>
      <c r="C33" s="260" t="str">
        <f t="shared" si="180"/>
        <v/>
      </c>
      <c r="D33" s="260" t="str">
        <f t="shared" si="181"/>
        <v/>
      </c>
      <c r="E33" s="260" t="str">
        <f t="shared" si="182"/>
        <v/>
      </c>
      <c r="F33" s="261"/>
      <c r="G33" s="254" t="str">
        <f>IFERROR(VLOOKUP($A33,'中間シート (2)'!$M$6:$AR$65,G$1,FALSE),"")</f>
        <v/>
      </c>
      <c r="H33" s="254" t="str">
        <f>IFERROR(VLOOKUP($A33,'中間シート (2)'!$M$6:$AR$65,H$1,FALSE),"")</f>
        <v/>
      </c>
      <c r="I33" s="254" t="str">
        <f>IFERROR(VLOOKUP($A33,'中間シート (2)'!$M$6:$AR$65,I$1,FALSE),"")</f>
        <v/>
      </c>
      <c r="J33" s="254" t="str">
        <f>IFERROR(VLOOKUP($A33,'中間シート (2)'!$M$6:$AR$65,J$1,FALSE),"")</f>
        <v/>
      </c>
      <c r="K33" s="254" t="str">
        <f>IFERROR(VLOOKUP($A33,'中間シート (2)'!$M$6:$AR$65,K$1,FALSE),"")</f>
        <v/>
      </c>
      <c r="L33" s="254" t="str">
        <f>IFERROR(VLOOKUP($A33,'中間シート (2)'!$M$6:$AR$65,L$1,FALSE),"")</f>
        <v/>
      </c>
      <c r="M33" s="254" t="str">
        <f>IFERROR(VLOOKUP($A33,'中間シート (2)'!$M$6:$AR$65,M$1,FALSE),"")</f>
        <v/>
      </c>
      <c r="N33" s="254" t="str">
        <f>IFERROR(VLOOKUP($A33,'中間シート (2)'!$M$6:$AR$65,N$1,FALSE),"")</f>
        <v/>
      </c>
      <c r="O33" s="254" t="str">
        <f>IFERROR(VLOOKUP($A33,'中間シート (2)'!$M$6:$AR$65,O$1,FALSE),"")</f>
        <v/>
      </c>
      <c r="P33" s="254" t="str">
        <f>IFERROR(VLOOKUP($A33,'中間シート (2)'!$M$6:$AR$65,P$1,FALSE),"")</f>
        <v/>
      </c>
      <c r="Q33" s="254" t="str">
        <f>IFERROR(VLOOKUP($A33,'中間シート (2)'!$M$6:$AR$65,Q$1,FALSE),"")</f>
        <v/>
      </c>
      <c r="R33" s="254" t="str">
        <f>IFERROR(VLOOKUP($A33,'中間シート (2)'!$M$6:$AR$65,R$1,FALSE),"")</f>
        <v/>
      </c>
      <c r="S33" s="254" t="str">
        <f>IFERROR(VLOOKUP($A33,'中間シート (2)'!$M$6:$AR$65,S$1,FALSE),"")</f>
        <v/>
      </c>
      <c r="T33" s="254" t="str">
        <f>IFERROR(VLOOKUP($A33,'中間シート (2)'!$M$6:$AR$65,T$1,FALSE),"")</f>
        <v/>
      </c>
      <c r="U33" s="254" t="str">
        <f>IFERROR(VLOOKUP($A33,'中間シート (2)'!$M$6:$AR$65,U$1,FALSE),"")</f>
        <v/>
      </c>
      <c r="V33" s="254"/>
      <c r="W33" s="254" t="str">
        <f>IFERROR(VLOOKUP($A33,'中間シート (2)'!$M$6:$AR$65,W$1,FALSE),"")</f>
        <v/>
      </c>
      <c r="X33" s="254" t="str">
        <f>IFERROR(VLOOKUP($A33,'中間シート (2)'!$M$6:$AR$65,X$1,FALSE),"")</f>
        <v/>
      </c>
      <c r="Y33" s="254" t="str">
        <f>IFERROR(VLOOKUP($A33,'中間シート (2)'!$M$6:$AR$65,Y$1,FALSE),"")</f>
        <v/>
      </c>
      <c r="Z33" s="254" t="str">
        <f>IFERROR(VLOOKUP($A33,'中間シート (2)'!$M$6:$AR$65,Z$1,FALSE),"")</f>
        <v/>
      </c>
      <c r="AA33" s="254" t="str">
        <f>IFERROR(VLOOKUP($A33,'中間シート (2)'!$M$6:$AR$65,AA$1,FALSE),"")</f>
        <v/>
      </c>
      <c r="AB33" s="254" t="str">
        <f>IFERROR(VLOOKUP($A33,'中間シート (2)'!$M$6:$AR$65,AB$1,FALSE),"")</f>
        <v/>
      </c>
      <c r="AC33" s="254" t="str">
        <f>IFERROR(VLOOKUP($A33,'中間シート (2)'!$M$6:$AR$65,AC$1,FALSE),"")</f>
        <v/>
      </c>
      <c r="AD33" s="254" t="str">
        <f>IFERROR(VLOOKUP($A33,'中間シート (2)'!$M$6:$AR$65,AD$1,FALSE),"")</f>
        <v/>
      </c>
      <c r="AE33" s="254"/>
      <c r="AF33" s="254"/>
      <c r="AG33" s="254"/>
      <c r="AH33" s="269" t="str">
        <f>IFERROR(VLOOKUP($A33,'中間シート (2)'!$M$6:$BC$67,AH$1,FALSE),"")</f>
        <v/>
      </c>
      <c r="AI33" s="269" t="str">
        <f>IFERROR(VLOOKUP($A33,'中間シート (2)'!$M$6:$BC$67,AI$1,FALSE),"")</f>
        <v/>
      </c>
      <c r="AJ33" s="269" t="str">
        <f>IFERROR(VLOOKUP($A33,'中間シート (2)'!$M$6:$BC$67,AJ$1,FALSE),"")</f>
        <v/>
      </c>
      <c r="AK33" s="269" t="str">
        <f>IFERROR(VLOOKUP($A33,'中間シート (2)'!$M$6:$BC$67,AK$1,FALSE),"")</f>
        <v/>
      </c>
      <c r="AL33" s="269" t="str">
        <f>IFERROR(VLOOKUP($A33,'中間シート (2)'!$M$6:$BC$67,AL$1,FALSE),"")</f>
        <v/>
      </c>
      <c r="AM33" s="269" t="str">
        <f>IFERROR(VLOOKUP($A33,'中間シート (2)'!$M$6:$BC$67,AM$1,FALSE),"")</f>
        <v/>
      </c>
      <c r="AN33" s="269" t="str">
        <f>IFERROR(VLOOKUP($A33,'中間シート (2)'!$M$6:$BC$67,AN$1,FALSE),"")</f>
        <v/>
      </c>
      <c r="AO33" s="269" t="str">
        <f>IFERROR(VLOOKUP($A33,'中間シート (2)'!$M$6:$BC$67,AO$1,FALSE),"")</f>
        <v/>
      </c>
      <c r="AR33" s="255"/>
      <c r="AS33" s="255"/>
      <c r="AT33" s="25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5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5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5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58" t="str">
        <f t="shared" ca="1" si="156"/>
        <v/>
      </c>
      <c r="ER33" s="25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58">
        <f t="shared" si="169"/>
        <v>1</v>
      </c>
      <c r="FE33" s="54" t="str">
        <f t="shared" si="170"/>
        <v/>
      </c>
      <c r="FF33" s="54" t="str">
        <f t="shared" si="171"/>
        <v/>
      </c>
      <c r="FG33" s="54" t="str">
        <f t="shared" si="172"/>
        <v/>
      </c>
      <c r="FH33" s="54" t="str">
        <f t="shared" si="173"/>
        <v/>
      </c>
      <c r="FI33" s="258" t="str">
        <f>IF(B33=0,"",COUNTIF(FD$6:FD33,FD33))</f>
        <v/>
      </c>
      <c r="FJ33" s="54" t="str">
        <f t="shared" si="174"/>
        <v/>
      </c>
      <c r="FK33" s="259" t="str">
        <f t="shared" si="175"/>
        <v/>
      </c>
      <c r="FL33" s="54" t="str">
        <f t="shared" si="176"/>
        <v/>
      </c>
      <c r="FM33" s="54" t="str">
        <f t="shared" si="177"/>
        <v/>
      </c>
      <c r="FN33" s="54" t="str">
        <f t="shared" si="178"/>
        <v/>
      </c>
      <c r="FO33" s="54" t="str">
        <f t="shared" si="179"/>
        <v/>
      </c>
    </row>
    <row r="34" spans="1:171" ht="17.25">
      <c r="A34" s="252">
        <v>29</v>
      </c>
      <c r="B34" s="252">
        <f>COUNTIF('中間シート (2)'!M:M,行政集計シート※記入不要です!A34)</f>
        <v>0</v>
      </c>
      <c r="C34" s="260" t="str">
        <f t="shared" si="180"/>
        <v/>
      </c>
      <c r="D34" s="260" t="str">
        <f t="shared" si="181"/>
        <v/>
      </c>
      <c r="E34" s="260" t="str">
        <f t="shared" si="182"/>
        <v/>
      </c>
      <c r="F34" s="261"/>
      <c r="G34" s="254" t="str">
        <f>IFERROR(VLOOKUP($A34,'中間シート (2)'!$M$6:$AR$65,G$1,FALSE),"")</f>
        <v/>
      </c>
      <c r="H34" s="254" t="str">
        <f>IFERROR(VLOOKUP($A34,'中間シート (2)'!$M$6:$AR$65,H$1,FALSE),"")</f>
        <v/>
      </c>
      <c r="I34" s="254" t="str">
        <f>IFERROR(VLOOKUP($A34,'中間シート (2)'!$M$6:$AR$65,I$1,FALSE),"")</f>
        <v/>
      </c>
      <c r="J34" s="254" t="str">
        <f>IFERROR(VLOOKUP($A34,'中間シート (2)'!$M$6:$AR$65,J$1,FALSE),"")</f>
        <v/>
      </c>
      <c r="K34" s="254" t="str">
        <f>IFERROR(VLOOKUP($A34,'中間シート (2)'!$M$6:$AR$65,K$1,FALSE),"")</f>
        <v/>
      </c>
      <c r="L34" s="254" t="str">
        <f>IFERROR(VLOOKUP($A34,'中間シート (2)'!$M$6:$AR$65,L$1,FALSE),"")</f>
        <v/>
      </c>
      <c r="M34" s="254" t="str">
        <f>IFERROR(VLOOKUP($A34,'中間シート (2)'!$M$6:$AR$65,M$1,FALSE),"")</f>
        <v/>
      </c>
      <c r="N34" s="254" t="str">
        <f>IFERROR(VLOOKUP($A34,'中間シート (2)'!$M$6:$AR$65,N$1,FALSE),"")</f>
        <v/>
      </c>
      <c r="O34" s="254" t="str">
        <f>IFERROR(VLOOKUP($A34,'中間シート (2)'!$M$6:$AR$65,O$1,FALSE),"")</f>
        <v/>
      </c>
      <c r="P34" s="254" t="str">
        <f>IFERROR(VLOOKUP($A34,'中間シート (2)'!$M$6:$AR$65,P$1,FALSE),"")</f>
        <v/>
      </c>
      <c r="Q34" s="254" t="str">
        <f>IFERROR(VLOOKUP($A34,'中間シート (2)'!$M$6:$AR$65,Q$1,FALSE),"")</f>
        <v/>
      </c>
      <c r="R34" s="254" t="str">
        <f>IFERROR(VLOOKUP($A34,'中間シート (2)'!$M$6:$AR$65,R$1,FALSE),"")</f>
        <v/>
      </c>
      <c r="S34" s="254" t="str">
        <f>IFERROR(VLOOKUP($A34,'中間シート (2)'!$M$6:$AR$65,S$1,FALSE),"")</f>
        <v/>
      </c>
      <c r="T34" s="254" t="str">
        <f>IFERROR(VLOOKUP($A34,'中間シート (2)'!$M$6:$AR$65,T$1,FALSE),"")</f>
        <v/>
      </c>
      <c r="U34" s="254" t="str">
        <f>IFERROR(VLOOKUP($A34,'中間シート (2)'!$M$6:$AR$65,U$1,FALSE),"")</f>
        <v/>
      </c>
      <c r="V34" s="254"/>
      <c r="W34" s="254" t="str">
        <f>IFERROR(VLOOKUP($A34,'中間シート (2)'!$M$6:$AR$65,W$1,FALSE),"")</f>
        <v/>
      </c>
      <c r="X34" s="254" t="str">
        <f>IFERROR(VLOOKUP($A34,'中間シート (2)'!$M$6:$AR$65,X$1,FALSE),"")</f>
        <v/>
      </c>
      <c r="Y34" s="254" t="str">
        <f>IFERROR(VLOOKUP($A34,'中間シート (2)'!$M$6:$AR$65,Y$1,FALSE),"")</f>
        <v/>
      </c>
      <c r="Z34" s="254" t="str">
        <f>IFERROR(VLOOKUP($A34,'中間シート (2)'!$M$6:$AR$65,Z$1,FALSE),"")</f>
        <v/>
      </c>
      <c r="AA34" s="254" t="str">
        <f>IFERROR(VLOOKUP($A34,'中間シート (2)'!$M$6:$AR$65,AA$1,FALSE),"")</f>
        <v/>
      </c>
      <c r="AB34" s="254" t="str">
        <f>IFERROR(VLOOKUP($A34,'中間シート (2)'!$M$6:$AR$65,AB$1,FALSE),"")</f>
        <v/>
      </c>
      <c r="AC34" s="254" t="str">
        <f>IFERROR(VLOOKUP($A34,'中間シート (2)'!$M$6:$AR$65,AC$1,FALSE),"")</f>
        <v/>
      </c>
      <c r="AD34" s="254" t="str">
        <f>IFERROR(VLOOKUP($A34,'中間シート (2)'!$M$6:$AR$65,AD$1,FALSE),"")</f>
        <v/>
      </c>
      <c r="AE34" s="254"/>
      <c r="AF34" s="254"/>
      <c r="AG34" s="254"/>
      <c r="AH34" s="269" t="str">
        <f>IFERROR(VLOOKUP($A34,'中間シート (2)'!$M$6:$BC$67,AH$1,FALSE),"")</f>
        <v/>
      </c>
      <c r="AI34" s="269" t="str">
        <f>IFERROR(VLOOKUP($A34,'中間シート (2)'!$M$6:$BC$67,AI$1,FALSE),"")</f>
        <v/>
      </c>
      <c r="AJ34" s="269" t="str">
        <f>IFERROR(VLOOKUP($A34,'中間シート (2)'!$M$6:$BC$67,AJ$1,FALSE),"")</f>
        <v/>
      </c>
      <c r="AK34" s="269" t="str">
        <f>IFERROR(VLOOKUP($A34,'中間シート (2)'!$M$6:$BC$67,AK$1,FALSE),"")</f>
        <v/>
      </c>
      <c r="AL34" s="269" t="str">
        <f>IFERROR(VLOOKUP($A34,'中間シート (2)'!$M$6:$BC$67,AL$1,FALSE),"")</f>
        <v/>
      </c>
      <c r="AM34" s="269" t="str">
        <f>IFERROR(VLOOKUP($A34,'中間シート (2)'!$M$6:$BC$67,AM$1,FALSE),"")</f>
        <v/>
      </c>
      <c r="AN34" s="269" t="str">
        <f>IFERROR(VLOOKUP($A34,'中間シート (2)'!$M$6:$BC$67,AN$1,FALSE),"")</f>
        <v/>
      </c>
      <c r="AO34" s="269" t="str">
        <f>IFERROR(VLOOKUP($A34,'中間シート (2)'!$M$6:$BC$67,AO$1,FALSE),"")</f>
        <v/>
      </c>
      <c r="AR34" s="255"/>
      <c r="AS34" s="255"/>
      <c r="AT34" s="25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5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5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5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58" t="str">
        <f t="shared" ca="1" si="156"/>
        <v/>
      </c>
      <c r="ER34" s="25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58">
        <f t="shared" si="169"/>
        <v>1</v>
      </c>
      <c r="FE34" s="54" t="str">
        <f t="shared" si="170"/>
        <v/>
      </c>
      <c r="FF34" s="54" t="str">
        <f t="shared" si="171"/>
        <v/>
      </c>
      <c r="FG34" s="54" t="str">
        <f t="shared" si="172"/>
        <v/>
      </c>
      <c r="FH34" s="54" t="str">
        <f t="shared" si="173"/>
        <v/>
      </c>
      <c r="FI34" s="258" t="str">
        <f>IF(B34=0,"",COUNTIF(FD$6:FD34,FD34))</f>
        <v/>
      </c>
      <c r="FJ34" s="54" t="str">
        <f t="shared" si="174"/>
        <v/>
      </c>
      <c r="FK34" s="259" t="str">
        <f t="shared" si="175"/>
        <v/>
      </c>
      <c r="FL34" s="54" t="str">
        <f t="shared" si="176"/>
        <v/>
      </c>
      <c r="FM34" s="54" t="str">
        <f t="shared" si="177"/>
        <v/>
      </c>
      <c r="FN34" s="54" t="str">
        <f t="shared" si="178"/>
        <v/>
      </c>
      <c r="FO34" s="54" t="str">
        <f t="shared" si="179"/>
        <v/>
      </c>
    </row>
    <row r="35" spans="1:171" ht="17.25">
      <c r="A35" s="252">
        <v>30</v>
      </c>
      <c r="B35" s="252">
        <f>COUNTIF('中間シート (2)'!M:M,行政集計シート※記入不要です!A35)</f>
        <v>0</v>
      </c>
      <c r="C35" s="260" t="str">
        <f t="shared" si="180"/>
        <v/>
      </c>
      <c r="D35" s="260" t="str">
        <f t="shared" si="181"/>
        <v/>
      </c>
      <c r="E35" s="260" t="str">
        <f t="shared" si="182"/>
        <v/>
      </c>
      <c r="F35" s="261"/>
      <c r="G35" s="254" t="str">
        <f>IFERROR(VLOOKUP($A35,'中間シート (2)'!$M$6:$AR$65,G$1,FALSE),"")</f>
        <v/>
      </c>
      <c r="H35" s="254" t="str">
        <f>IFERROR(VLOOKUP($A35,'中間シート (2)'!$M$6:$AR$65,H$1,FALSE),"")</f>
        <v/>
      </c>
      <c r="I35" s="254" t="str">
        <f>IFERROR(VLOOKUP($A35,'中間シート (2)'!$M$6:$AR$65,I$1,FALSE),"")</f>
        <v/>
      </c>
      <c r="J35" s="254" t="str">
        <f>IFERROR(VLOOKUP($A35,'中間シート (2)'!$M$6:$AR$65,J$1,FALSE),"")</f>
        <v/>
      </c>
      <c r="K35" s="254" t="str">
        <f>IFERROR(VLOOKUP($A35,'中間シート (2)'!$M$6:$AR$65,K$1,FALSE),"")</f>
        <v/>
      </c>
      <c r="L35" s="254" t="str">
        <f>IFERROR(VLOOKUP($A35,'中間シート (2)'!$M$6:$AR$65,L$1,FALSE),"")</f>
        <v/>
      </c>
      <c r="M35" s="254" t="str">
        <f>IFERROR(VLOOKUP($A35,'中間シート (2)'!$M$6:$AR$65,M$1,FALSE),"")</f>
        <v/>
      </c>
      <c r="N35" s="254" t="str">
        <f>IFERROR(VLOOKUP($A35,'中間シート (2)'!$M$6:$AR$65,N$1,FALSE),"")</f>
        <v/>
      </c>
      <c r="O35" s="254" t="str">
        <f>IFERROR(VLOOKUP($A35,'中間シート (2)'!$M$6:$AR$65,O$1,FALSE),"")</f>
        <v/>
      </c>
      <c r="P35" s="254" t="str">
        <f>IFERROR(VLOOKUP($A35,'中間シート (2)'!$M$6:$AR$65,P$1,FALSE),"")</f>
        <v/>
      </c>
      <c r="Q35" s="254" t="str">
        <f>IFERROR(VLOOKUP($A35,'中間シート (2)'!$M$6:$AR$65,Q$1,FALSE),"")</f>
        <v/>
      </c>
      <c r="R35" s="254" t="str">
        <f>IFERROR(VLOOKUP($A35,'中間シート (2)'!$M$6:$AR$65,R$1,FALSE),"")</f>
        <v/>
      </c>
      <c r="S35" s="254" t="str">
        <f>IFERROR(VLOOKUP($A35,'中間シート (2)'!$M$6:$AR$65,S$1,FALSE),"")</f>
        <v/>
      </c>
      <c r="T35" s="254" t="str">
        <f>IFERROR(VLOOKUP($A35,'中間シート (2)'!$M$6:$AR$65,T$1,FALSE),"")</f>
        <v/>
      </c>
      <c r="U35" s="254" t="str">
        <f>IFERROR(VLOOKUP($A35,'中間シート (2)'!$M$6:$AR$65,U$1,FALSE),"")</f>
        <v/>
      </c>
      <c r="V35" s="254"/>
      <c r="W35" s="254" t="str">
        <f>IFERROR(VLOOKUP($A35,'中間シート (2)'!$M$6:$AR$65,W$1,FALSE),"")</f>
        <v/>
      </c>
      <c r="X35" s="254" t="str">
        <f>IFERROR(VLOOKUP($A35,'中間シート (2)'!$M$6:$AR$65,X$1,FALSE),"")</f>
        <v/>
      </c>
      <c r="Y35" s="254" t="str">
        <f>IFERROR(VLOOKUP($A35,'中間シート (2)'!$M$6:$AR$65,Y$1,FALSE),"")</f>
        <v/>
      </c>
      <c r="Z35" s="254" t="str">
        <f>IFERROR(VLOOKUP($A35,'中間シート (2)'!$M$6:$AR$65,Z$1,FALSE),"")</f>
        <v/>
      </c>
      <c r="AA35" s="254" t="str">
        <f>IFERROR(VLOOKUP($A35,'中間シート (2)'!$M$6:$AR$65,AA$1,FALSE),"")</f>
        <v/>
      </c>
      <c r="AB35" s="254" t="str">
        <f>IFERROR(VLOOKUP($A35,'中間シート (2)'!$M$6:$AR$65,AB$1,FALSE),"")</f>
        <v/>
      </c>
      <c r="AC35" s="254" t="str">
        <f>IFERROR(VLOOKUP($A35,'中間シート (2)'!$M$6:$AR$65,AC$1,FALSE),"")</f>
        <v/>
      </c>
      <c r="AD35" s="254" t="str">
        <f>IFERROR(VLOOKUP($A35,'中間シート (2)'!$M$6:$AR$65,AD$1,FALSE),"")</f>
        <v/>
      </c>
      <c r="AE35" s="254"/>
      <c r="AF35" s="254"/>
      <c r="AG35" s="254"/>
      <c r="AH35" s="269" t="str">
        <f>IFERROR(VLOOKUP($A35,'中間シート (2)'!$M$6:$BC$67,AH$1,FALSE),"")</f>
        <v/>
      </c>
      <c r="AI35" s="269" t="str">
        <f>IFERROR(VLOOKUP($A35,'中間シート (2)'!$M$6:$BC$67,AI$1,FALSE),"")</f>
        <v/>
      </c>
      <c r="AJ35" s="269" t="str">
        <f>IFERROR(VLOOKUP($A35,'中間シート (2)'!$M$6:$BC$67,AJ$1,FALSE),"")</f>
        <v/>
      </c>
      <c r="AK35" s="269" t="str">
        <f>IFERROR(VLOOKUP($A35,'中間シート (2)'!$M$6:$BC$67,AK$1,FALSE),"")</f>
        <v/>
      </c>
      <c r="AL35" s="269" t="str">
        <f>IFERROR(VLOOKUP($A35,'中間シート (2)'!$M$6:$BC$67,AL$1,FALSE),"")</f>
        <v/>
      </c>
      <c r="AM35" s="269" t="str">
        <f>IFERROR(VLOOKUP($A35,'中間シート (2)'!$M$6:$BC$67,AM$1,FALSE),"")</f>
        <v/>
      </c>
      <c r="AN35" s="269" t="str">
        <f>IFERROR(VLOOKUP($A35,'中間シート (2)'!$M$6:$BC$67,AN$1,FALSE),"")</f>
        <v/>
      </c>
      <c r="AO35" s="269" t="str">
        <f>IFERROR(VLOOKUP($A35,'中間シート (2)'!$M$6:$BC$67,AO$1,FALSE),"")</f>
        <v/>
      </c>
      <c r="AR35" s="255"/>
      <c r="AS35" s="255"/>
      <c r="AT35" s="25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5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5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5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58" t="str">
        <f t="shared" ca="1" si="156"/>
        <v/>
      </c>
      <c r="ER35" s="25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58">
        <f t="shared" si="169"/>
        <v>1</v>
      </c>
      <c r="FE35" s="54" t="str">
        <f t="shared" si="170"/>
        <v/>
      </c>
      <c r="FF35" s="54" t="str">
        <f t="shared" si="171"/>
        <v/>
      </c>
      <c r="FG35" s="54" t="str">
        <f t="shared" si="172"/>
        <v/>
      </c>
      <c r="FH35" s="54" t="str">
        <f t="shared" si="173"/>
        <v/>
      </c>
      <c r="FI35" s="258" t="str">
        <f>IF(B35=0,"",COUNTIF(FD$6:FD35,FD35))</f>
        <v/>
      </c>
      <c r="FJ35" s="54" t="str">
        <f t="shared" si="174"/>
        <v/>
      </c>
      <c r="FK35" s="259" t="str">
        <f t="shared" si="175"/>
        <v/>
      </c>
      <c r="FL35" s="54" t="str">
        <f t="shared" si="176"/>
        <v/>
      </c>
      <c r="FM35" s="54" t="str">
        <f t="shared" si="177"/>
        <v/>
      </c>
      <c r="FN35" s="54" t="str">
        <f t="shared" si="178"/>
        <v/>
      </c>
      <c r="FO35" s="54" t="str">
        <f t="shared" si="179"/>
        <v/>
      </c>
    </row>
    <row r="36" spans="1:171" ht="17.25">
      <c r="A36" s="252">
        <v>31</v>
      </c>
      <c r="B36" s="252">
        <f>COUNTIF('中間シート (2)'!M:M,行政集計シート※記入不要です!A36)</f>
        <v>0</v>
      </c>
      <c r="C36" s="260" t="str">
        <f t="shared" si="180"/>
        <v/>
      </c>
      <c r="D36" s="260" t="str">
        <f t="shared" si="181"/>
        <v/>
      </c>
      <c r="E36" s="260" t="str">
        <f t="shared" si="182"/>
        <v/>
      </c>
      <c r="F36" s="261"/>
      <c r="G36" s="254" t="str">
        <f>IFERROR(VLOOKUP($A36,'中間シート (2)'!$M$6:$AR$65,G$1,FALSE),"")</f>
        <v/>
      </c>
      <c r="H36" s="254" t="str">
        <f>IFERROR(VLOOKUP($A36,'中間シート (2)'!$M$6:$AR$65,H$1,FALSE),"")</f>
        <v/>
      </c>
      <c r="I36" s="254" t="str">
        <f>IFERROR(VLOOKUP($A36,'中間シート (2)'!$M$6:$AR$65,I$1,FALSE),"")</f>
        <v/>
      </c>
      <c r="J36" s="254" t="str">
        <f>IFERROR(VLOOKUP($A36,'中間シート (2)'!$M$6:$AR$65,J$1,FALSE),"")</f>
        <v/>
      </c>
      <c r="K36" s="254" t="str">
        <f>IFERROR(VLOOKUP($A36,'中間シート (2)'!$M$6:$AR$65,K$1,FALSE),"")</f>
        <v/>
      </c>
      <c r="L36" s="254" t="str">
        <f>IFERROR(VLOOKUP($A36,'中間シート (2)'!$M$6:$AR$65,L$1,FALSE),"")</f>
        <v/>
      </c>
      <c r="M36" s="254" t="str">
        <f>IFERROR(VLOOKUP($A36,'中間シート (2)'!$M$6:$AR$65,M$1,FALSE),"")</f>
        <v/>
      </c>
      <c r="N36" s="254" t="str">
        <f>IFERROR(VLOOKUP($A36,'中間シート (2)'!$M$6:$AR$65,N$1,FALSE),"")</f>
        <v/>
      </c>
      <c r="O36" s="254" t="str">
        <f>IFERROR(VLOOKUP($A36,'中間シート (2)'!$M$6:$AR$65,O$1,FALSE),"")</f>
        <v/>
      </c>
      <c r="P36" s="254" t="str">
        <f>IFERROR(VLOOKUP($A36,'中間シート (2)'!$M$6:$AR$65,P$1,FALSE),"")</f>
        <v/>
      </c>
      <c r="Q36" s="254" t="str">
        <f>IFERROR(VLOOKUP($A36,'中間シート (2)'!$M$6:$AR$65,Q$1,FALSE),"")</f>
        <v/>
      </c>
      <c r="R36" s="254" t="str">
        <f>IFERROR(VLOOKUP($A36,'中間シート (2)'!$M$6:$AR$65,R$1,FALSE),"")</f>
        <v/>
      </c>
      <c r="S36" s="254" t="str">
        <f>IFERROR(VLOOKUP($A36,'中間シート (2)'!$M$6:$AR$65,S$1,FALSE),"")</f>
        <v/>
      </c>
      <c r="T36" s="254" t="str">
        <f>IFERROR(VLOOKUP($A36,'中間シート (2)'!$M$6:$AR$65,T$1,FALSE),"")</f>
        <v/>
      </c>
      <c r="U36" s="254" t="str">
        <f>IFERROR(VLOOKUP($A36,'中間シート (2)'!$M$6:$AR$65,U$1,FALSE),"")</f>
        <v/>
      </c>
      <c r="V36" s="254"/>
      <c r="W36" s="254" t="str">
        <f>IFERROR(VLOOKUP($A36,'中間シート (2)'!$M$6:$AR$65,W$1,FALSE),"")</f>
        <v/>
      </c>
      <c r="X36" s="254" t="str">
        <f>IFERROR(VLOOKUP($A36,'中間シート (2)'!$M$6:$AR$65,X$1,FALSE),"")</f>
        <v/>
      </c>
      <c r="Y36" s="254" t="str">
        <f>IFERROR(VLOOKUP($A36,'中間シート (2)'!$M$6:$AR$65,Y$1,FALSE),"")</f>
        <v/>
      </c>
      <c r="Z36" s="254" t="str">
        <f>IFERROR(VLOOKUP($A36,'中間シート (2)'!$M$6:$AR$65,Z$1,FALSE),"")</f>
        <v/>
      </c>
      <c r="AA36" s="254" t="str">
        <f>IFERROR(VLOOKUP($A36,'中間シート (2)'!$M$6:$AR$65,AA$1,FALSE),"")</f>
        <v/>
      </c>
      <c r="AB36" s="254" t="str">
        <f>IFERROR(VLOOKUP($A36,'中間シート (2)'!$M$6:$AR$65,AB$1,FALSE),"")</f>
        <v/>
      </c>
      <c r="AC36" s="254" t="str">
        <f>IFERROR(VLOOKUP($A36,'中間シート (2)'!$M$6:$AR$65,AC$1,FALSE),"")</f>
        <v/>
      </c>
      <c r="AD36" s="254" t="str">
        <f>IFERROR(VLOOKUP($A36,'中間シート (2)'!$M$6:$AR$65,AD$1,FALSE),"")</f>
        <v/>
      </c>
      <c r="AE36" s="254"/>
      <c r="AF36" s="254"/>
      <c r="AG36" s="254"/>
      <c r="AH36" s="269" t="str">
        <f>IFERROR(VLOOKUP($A36,'中間シート (2)'!$M$6:$BC$67,AH$1,FALSE),"")</f>
        <v/>
      </c>
      <c r="AI36" s="269" t="str">
        <f>IFERROR(VLOOKUP($A36,'中間シート (2)'!$M$6:$BC$67,AI$1,FALSE),"")</f>
        <v/>
      </c>
      <c r="AJ36" s="269" t="str">
        <f>IFERROR(VLOOKUP($A36,'中間シート (2)'!$M$6:$BC$67,AJ$1,FALSE),"")</f>
        <v/>
      </c>
      <c r="AK36" s="269" t="str">
        <f>IFERROR(VLOOKUP($A36,'中間シート (2)'!$M$6:$BC$67,AK$1,FALSE),"")</f>
        <v/>
      </c>
      <c r="AL36" s="269" t="str">
        <f>IFERROR(VLOOKUP($A36,'中間シート (2)'!$M$6:$BC$67,AL$1,FALSE),"")</f>
        <v/>
      </c>
      <c r="AM36" s="269" t="str">
        <f>IFERROR(VLOOKUP($A36,'中間シート (2)'!$M$6:$BC$67,AM$1,FALSE),"")</f>
        <v/>
      </c>
      <c r="AN36" s="269" t="str">
        <f>IFERROR(VLOOKUP($A36,'中間シート (2)'!$M$6:$BC$67,AN$1,FALSE),"")</f>
        <v/>
      </c>
      <c r="AO36" s="269" t="str">
        <f>IFERROR(VLOOKUP($A36,'中間シート (2)'!$M$6:$BC$67,AO$1,FALSE),"")</f>
        <v/>
      </c>
      <c r="AR36" s="255"/>
      <c r="AS36" s="255"/>
      <c r="AT36" s="25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5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5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5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58" t="str">
        <f t="shared" ca="1" si="156"/>
        <v/>
      </c>
      <c r="ER36" s="25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58">
        <f t="shared" si="169"/>
        <v>1</v>
      </c>
      <c r="FE36" s="54" t="str">
        <f t="shared" si="170"/>
        <v/>
      </c>
      <c r="FF36" s="54" t="str">
        <f t="shared" si="171"/>
        <v/>
      </c>
      <c r="FG36" s="54" t="str">
        <f t="shared" si="172"/>
        <v/>
      </c>
      <c r="FH36" s="54" t="str">
        <f t="shared" si="173"/>
        <v/>
      </c>
      <c r="FI36" s="258" t="str">
        <f>IF(B36=0,"",COUNTIF(FD$6:FD36,FD36))</f>
        <v/>
      </c>
      <c r="FJ36" s="54" t="str">
        <f t="shared" si="174"/>
        <v/>
      </c>
      <c r="FK36" s="259" t="str">
        <f t="shared" si="175"/>
        <v/>
      </c>
      <c r="FL36" s="54" t="str">
        <f t="shared" si="176"/>
        <v/>
      </c>
      <c r="FM36" s="54" t="str">
        <f t="shared" si="177"/>
        <v/>
      </c>
      <c r="FN36" s="54" t="str">
        <f t="shared" si="178"/>
        <v/>
      </c>
      <c r="FO36" s="54" t="str">
        <f t="shared" si="179"/>
        <v/>
      </c>
    </row>
    <row r="37" spans="1:171" ht="17.25">
      <c r="A37" s="252">
        <v>32</v>
      </c>
      <c r="B37" s="252">
        <f>COUNTIF('中間シート (2)'!M:M,行政集計シート※記入不要です!A37)</f>
        <v>0</v>
      </c>
      <c r="C37" s="260" t="str">
        <f t="shared" si="180"/>
        <v/>
      </c>
      <c r="D37" s="260" t="str">
        <f t="shared" si="181"/>
        <v/>
      </c>
      <c r="E37" s="260" t="str">
        <f t="shared" si="182"/>
        <v/>
      </c>
      <c r="F37" s="261"/>
      <c r="G37" s="254" t="str">
        <f>IFERROR(VLOOKUP($A37,'中間シート (2)'!$M$6:$AR$65,G$1,FALSE),"")</f>
        <v/>
      </c>
      <c r="H37" s="254" t="str">
        <f>IFERROR(VLOOKUP($A37,'中間シート (2)'!$M$6:$AR$65,H$1,FALSE),"")</f>
        <v/>
      </c>
      <c r="I37" s="254" t="str">
        <f>IFERROR(VLOOKUP($A37,'中間シート (2)'!$M$6:$AR$65,I$1,FALSE),"")</f>
        <v/>
      </c>
      <c r="J37" s="254" t="str">
        <f>IFERROR(VLOOKUP($A37,'中間シート (2)'!$M$6:$AR$65,J$1,FALSE),"")</f>
        <v/>
      </c>
      <c r="K37" s="254" t="str">
        <f>IFERROR(VLOOKUP($A37,'中間シート (2)'!$M$6:$AR$65,K$1,FALSE),"")</f>
        <v/>
      </c>
      <c r="L37" s="254" t="str">
        <f>IFERROR(VLOOKUP($A37,'中間シート (2)'!$M$6:$AR$65,L$1,FALSE),"")</f>
        <v/>
      </c>
      <c r="M37" s="254" t="str">
        <f>IFERROR(VLOOKUP($A37,'中間シート (2)'!$M$6:$AR$65,M$1,FALSE),"")</f>
        <v/>
      </c>
      <c r="N37" s="254" t="str">
        <f>IFERROR(VLOOKUP($A37,'中間シート (2)'!$M$6:$AR$65,N$1,FALSE),"")</f>
        <v/>
      </c>
      <c r="O37" s="254" t="str">
        <f>IFERROR(VLOOKUP($A37,'中間シート (2)'!$M$6:$AR$65,O$1,FALSE),"")</f>
        <v/>
      </c>
      <c r="P37" s="254" t="str">
        <f>IFERROR(VLOOKUP($A37,'中間シート (2)'!$M$6:$AR$65,P$1,FALSE),"")</f>
        <v/>
      </c>
      <c r="Q37" s="254" t="str">
        <f>IFERROR(VLOOKUP($A37,'中間シート (2)'!$M$6:$AR$65,Q$1,FALSE),"")</f>
        <v/>
      </c>
      <c r="R37" s="254" t="str">
        <f>IFERROR(VLOOKUP($A37,'中間シート (2)'!$M$6:$AR$65,R$1,FALSE),"")</f>
        <v/>
      </c>
      <c r="S37" s="254" t="str">
        <f>IFERROR(VLOOKUP($A37,'中間シート (2)'!$M$6:$AR$65,S$1,FALSE),"")</f>
        <v/>
      </c>
      <c r="T37" s="254" t="str">
        <f>IFERROR(VLOOKUP($A37,'中間シート (2)'!$M$6:$AR$65,T$1,FALSE),"")</f>
        <v/>
      </c>
      <c r="U37" s="254" t="str">
        <f>IFERROR(VLOOKUP($A37,'中間シート (2)'!$M$6:$AR$65,U$1,FALSE),"")</f>
        <v/>
      </c>
      <c r="V37" s="254"/>
      <c r="W37" s="254" t="str">
        <f>IFERROR(VLOOKUP($A37,'中間シート (2)'!$M$6:$AR$65,W$1,FALSE),"")</f>
        <v/>
      </c>
      <c r="X37" s="254" t="str">
        <f>IFERROR(VLOOKUP($A37,'中間シート (2)'!$M$6:$AR$65,X$1,FALSE),"")</f>
        <v/>
      </c>
      <c r="Y37" s="254" t="str">
        <f>IFERROR(VLOOKUP($A37,'中間シート (2)'!$M$6:$AR$65,Y$1,FALSE),"")</f>
        <v/>
      </c>
      <c r="Z37" s="254" t="str">
        <f>IFERROR(VLOOKUP($A37,'中間シート (2)'!$M$6:$AR$65,Z$1,FALSE),"")</f>
        <v/>
      </c>
      <c r="AA37" s="254" t="str">
        <f>IFERROR(VLOOKUP($A37,'中間シート (2)'!$M$6:$AR$65,AA$1,FALSE),"")</f>
        <v/>
      </c>
      <c r="AB37" s="254" t="str">
        <f>IFERROR(VLOOKUP($A37,'中間シート (2)'!$M$6:$AR$65,AB$1,FALSE),"")</f>
        <v/>
      </c>
      <c r="AC37" s="254" t="str">
        <f>IFERROR(VLOOKUP($A37,'中間シート (2)'!$M$6:$AR$65,AC$1,FALSE),"")</f>
        <v/>
      </c>
      <c r="AD37" s="254" t="str">
        <f>IFERROR(VLOOKUP($A37,'中間シート (2)'!$M$6:$AR$65,AD$1,FALSE),"")</f>
        <v/>
      </c>
      <c r="AE37" s="254"/>
      <c r="AF37" s="254"/>
      <c r="AG37" s="254"/>
      <c r="AH37" s="269" t="str">
        <f>IFERROR(VLOOKUP($A37,'中間シート (2)'!$M$6:$BC$67,AH$1,FALSE),"")</f>
        <v/>
      </c>
      <c r="AI37" s="269" t="str">
        <f>IFERROR(VLOOKUP($A37,'中間シート (2)'!$M$6:$BC$67,AI$1,FALSE),"")</f>
        <v/>
      </c>
      <c r="AJ37" s="269" t="str">
        <f>IFERROR(VLOOKUP($A37,'中間シート (2)'!$M$6:$BC$67,AJ$1,FALSE),"")</f>
        <v/>
      </c>
      <c r="AK37" s="269" t="str">
        <f>IFERROR(VLOOKUP($A37,'中間シート (2)'!$M$6:$BC$67,AK$1,FALSE),"")</f>
        <v/>
      </c>
      <c r="AL37" s="269" t="str">
        <f>IFERROR(VLOOKUP($A37,'中間シート (2)'!$M$6:$BC$67,AL$1,FALSE),"")</f>
        <v/>
      </c>
      <c r="AM37" s="269" t="str">
        <f>IFERROR(VLOOKUP($A37,'中間シート (2)'!$M$6:$BC$67,AM$1,FALSE),"")</f>
        <v/>
      </c>
      <c r="AN37" s="269" t="str">
        <f>IFERROR(VLOOKUP($A37,'中間シート (2)'!$M$6:$BC$67,AN$1,FALSE),"")</f>
        <v/>
      </c>
      <c r="AO37" s="269" t="str">
        <f>IFERROR(VLOOKUP($A37,'中間シート (2)'!$M$6:$BC$67,AO$1,FALSE),"")</f>
        <v/>
      </c>
      <c r="AR37" s="255"/>
      <c r="AS37" s="255"/>
      <c r="AT37" s="25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5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5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5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58" t="str">
        <f t="shared" ca="1" si="156"/>
        <v/>
      </c>
      <c r="ER37" s="25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58">
        <f t="shared" si="169"/>
        <v>1</v>
      </c>
      <c r="FE37" s="54" t="str">
        <f t="shared" si="170"/>
        <v/>
      </c>
      <c r="FF37" s="54" t="str">
        <f t="shared" si="171"/>
        <v/>
      </c>
      <c r="FG37" s="54" t="str">
        <f t="shared" si="172"/>
        <v/>
      </c>
      <c r="FH37" s="54" t="str">
        <f t="shared" si="173"/>
        <v/>
      </c>
      <c r="FI37" s="258" t="str">
        <f>IF(B37=0,"",COUNTIF(FD$6:FD37,FD37))</f>
        <v/>
      </c>
      <c r="FJ37" s="54" t="str">
        <f t="shared" si="174"/>
        <v/>
      </c>
      <c r="FK37" s="259" t="str">
        <f t="shared" si="175"/>
        <v/>
      </c>
      <c r="FL37" s="54" t="str">
        <f t="shared" si="176"/>
        <v/>
      </c>
      <c r="FM37" s="54" t="str">
        <f t="shared" si="177"/>
        <v/>
      </c>
      <c r="FN37" s="54" t="str">
        <f t="shared" si="178"/>
        <v/>
      </c>
      <c r="FO37" s="54" t="str">
        <f t="shared" si="179"/>
        <v/>
      </c>
    </row>
    <row r="38" spans="1:171" ht="17.25">
      <c r="A38" s="252">
        <v>33</v>
      </c>
      <c r="B38" s="252">
        <f>COUNTIF('中間シート (2)'!M:M,行政集計シート※記入不要です!A38)</f>
        <v>0</v>
      </c>
      <c r="C38" s="260" t="str">
        <f t="shared" si="180"/>
        <v/>
      </c>
      <c r="D38" s="260" t="str">
        <f t="shared" si="181"/>
        <v/>
      </c>
      <c r="E38" s="260" t="str">
        <f t="shared" si="182"/>
        <v/>
      </c>
      <c r="F38" s="261"/>
      <c r="G38" s="254" t="str">
        <f>IFERROR(VLOOKUP($A38,'中間シート (2)'!$M$6:$AR$65,G$1,FALSE),"")</f>
        <v/>
      </c>
      <c r="H38" s="254" t="str">
        <f>IFERROR(VLOOKUP($A38,'中間シート (2)'!$M$6:$AR$65,H$1,FALSE),"")</f>
        <v/>
      </c>
      <c r="I38" s="254" t="str">
        <f>IFERROR(VLOOKUP($A38,'中間シート (2)'!$M$6:$AR$65,I$1,FALSE),"")</f>
        <v/>
      </c>
      <c r="J38" s="254" t="str">
        <f>IFERROR(VLOOKUP($A38,'中間シート (2)'!$M$6:$AR$65,J$1,FALSE),"")</f>
        <v/>
      </c>
      <c r="K38" s="254" t="str">
        <f>IFERROR(VLOOKUP($A38,'中間シート (2)'!$M$6:$AR$65,K$1,FALSE),"")</f>
        <v/>
      </c>
      <c r="L38" s="254" t="str">
        <f>IFERROR(VLOOKUP($A38,'中間シート (2)'!$M$6:$AR$65,L$1,FALSE),"")</f>
        <v/>
      </c>
      <c r="M38" s="254" t="str">
        <f>IFERROR(VLOOKUP($A38,'中間シート (2)'!$M$6:$AR$65,M$1,FALSE),"")</f>
        <v/>
      </c>
      <c r="N38" s="254" t="str">
        <f>IFERROR(VLOOKUP($A38,'中間シート (2)'!$M$6:$AR$65,N$1,FALSE),"")</f>
        <v/>
      </c>
      <c r="O38" s="254" t="str">
        <f>IFERROR(VLOOKUP($A38,'中間シート (2)'!$M$6:$AR$65,O$1,FALSE),"")</f>
        <v/>
      </c>
      <c r="P38" s="254" t="str">
        <f>IFERROR(VLOOKUP($A38,'中間シート (2)'!$M$6:$AR$65,P$1,FALSE),"")</f>
        <v/>
      </c>
      <c r="Q38" s="254" t="str">
        <f>IFERROR(VLOOKUP($A38,'中間シート (2)'!$M$6:$AR$65,Q$1,FALSE),"")</f>
        <v/>
      </c>
      <c r="R38" s="254" t="str">
        <f>IFERROR(VLOOKUP($A38,'中間シート (2)'!$M$6:$AR$65,R$1,FALSE),"")</f>
        <v/>
      </c>
      <c r="S38" s="254" t="str">
        <f>IFERROR(VLOOKUP($A38,'中間シート (2)'!$M$6:$AR$65,S$1,FALSE),"")</f>
        <v/>
      </c>
      <c r="T38" s="254" t="str">
        <f>IFERROR(VLOOKUP($A38,'中間シート (2)'!$M$6:$AR$65,T$1,FALSE),"")</f>
        <v/>
      </c>
      <c r="U38" s="254" t="str">
        <f>IFERROR(VLOOKUP($A38,'中間シート (2)'!$M$6:$AR$65,U$1,FALSE),"")</f>
        <v/>
      </c>
      <c r="V38" s="254"/>
      <c r="W38" s="254" t="str">
        <f>IFERROR(VLOOKUP($A38,'中間シート (2)'!$M$6:$AR$65,W$1,FALSE),"")</f>
        <v/>
      </c>
      <c r="X38" s="254" t="str">
        <f>IFERROR(VLOOKUP($A38,'中間シート (2)'!$M$6:$AR$65,X$1,FALSE),"")</f>
        <v/>
      </c>
      <c r="Y38" s="254" t="str">
        <f>IFERROR(VLOOKUP($A38,'中間シート (2)'!$M$6:$AR$65,Y$1,FALSE),"")</f>
        <v/>
      </c>
      <c r="Z38" s="254" t="str">
        <f>IFERROR(VLOOKUP($A38,'中間シート (2)'!$M$6:$AR$65,Z$1,FALSE),"")</f>
        <v/>
      </c>
      <c r="AA38" s="254" t="str">
        <f>IFERROR(VLOOKUP($A38,'中間シート (2)'!$M$6:$AR$65,AA$1,FALSE),"")</f>
        <v/>
      </c>
      <c r="AB38" s="254" t="str">
        <f>IFERROR(VLOOKUP($A38,'中間シート (2)'!$M$6:$AR$65,AB$1,FALSE),"")</f>
        <v/>
      </c>
      <c r="AC38" s="254" t="str">
        <f>IFERROR(VLOOKUP($A38,'中間シート (2)'!$M$6:$AR$65,AC$1,FALSE),"")</f>
        <v/>
      </c>
      <c r="AD38" s="254" t="str">
        <f>IFERROR(VLOOKUP($A38,'中間シート (2)'!$M$6:$AR$65,AD$1,FALSE),"")</f>
        <v/>
      </c>
      <c r="AE38" s="254"/>
      <c r="AF38" s="254"/>
      <c r="AG38" s="254"/>
      <c r="AH38" s="269" t="str">
        <f>IFERROR(VLOOKUP($A38,'中間シート (2)'!$M$6:$BC$67,AH$1,FALSE),"")</f>
        <v/>
      </c>
      <c r="AI38" s="269" t="str">
        <f>IFERROR(VLOOKUP($A38,'中間シート (2)'!$M$6:$BC$67,AI$1,FALSE),"")</f>
        <v/>
      </c>
      <c r="AJ38" s="269" t="str">
        <f>IFERROR(VLOOKUP($A38,'中間シート (2)'!$M$6:$BC$67,AJ$1,FALSE),"")</f>
        <v/>
      </c>
      <c r="AK38" s="269" t="str">
        <f>IFERROR(VLOOKUP($A38,'中間シート (2)'!$M$6:$BC$67,AK$1,FALSE),"")</f>
        <v/>
      </c>
      <c r="AL38" s="269" t="str">
        <f>IFERROR(VLOOKUP($A38,'中間シート (2)'!$M$6:$BC$67,AL$1,FALSE),"")</f>
        <v/>
      </c>
      <c r="AM38" s="269" t="str">
        <f>IFERROR(VLOOKUP($A38,'中間シート (2)'!$M$6:$BC$67,AM$1,FALSE),"")</f>
        <v/>
      </c>
      <c r="AN38" s="269" t="str">
        <f>IFERROR(VLOOKUP($A38,'中間シート (2)'!$M$6:$BC$67,AN$1,FALSE),"")</f>
        <v/>
      </c>
      <c r="AO38" s="269" t="str">
        <f>IFERROR(VLOOKUP($A38,'中間シート (2)'!$M$6:$BC$67,AO$1,FALSE),"")</f>
        <v/>
      </c>
      <c r="AR38" s="255"/>
      <c r="AS38" s="255"/>
      <c r="AT38" s="25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5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5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5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58" t="str">
        <f t="shared" ca="1" si="156"/>
        <v/>
      </c>
      <c r="ER38" s="25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58">
        <f t="shared" si="169"/>
        <v>1</v>
      </c>
      <c r="FE38" s="54" t="str">
        <f t="shared" si="170"/>
        <v/>
      </c>
      <c r="FF38" s="54" t="str">
        <f t="shared" si="171"/>
        <v/>
      </c>
      <c r="FG38" s="54" t="str">
        <f t="shared" si="172"/>
        <v/>
      </c>
      <c r="FH38" s="54" t="str">
        <f t="shared" si="173"/>
        <v/>
      </c>
      <c r="FI38" s="258" t="str">
        <f>IF(B38=0,"",COUNTIF(FD$6:FD38,FD38))</f>
        <v/>
      </c>
      <c r="FJ38" s="54" t="str">
        <f t="shared" si="174"/>
        <v/>
      </c>
      <c r="FK38" s="259" t="str">
        <f t="shared" si="175"/>
        <v/>
      </c>
      <c r="FL38" s="54" t="str">
        <f t="shared" si="176"/>
        <v/>
      </c>
      <c r="FM38" s="54" t="str">
        <f t="shared" si="177"/>
        <v/>
      </c>
      <c r="FN38" s="54" t="str">
        <f t="shared" si="178"/>
        <v/>
      </c>
      <c r="FO38" s="54" t="str">
        <f t="shared" si="179"/>
        <v/>
      </c>
    </row>
    <row r="39" spans="1:171" ht="17.25">
      <c r="A39" s="252">
        <v>34</v>
      </c>
      <c r="B39" s="252">
        <f>COUNTIF('中間シート (2)'!M:M,行政集計シート※記入不要です!A39)</f>
        <v>0</v>
      </c>
      <c r="C39" s="260" t="str">
        <f t="shared" si="180"/>
        <v/>
      </c>
      <c r="D39" s="260" t="str">
        <f t="shared" si="181"/>
        <v/>
      </c>
      <c r="E39" s="260" t="str">
        <f t="shared" si="182"/>
        <v/>
      </c>
      <c r="F39" s="261"/>
      <c r="G39" s="254" t="str">
        <f>IFERROR(VLOOKUP($A39,'中間シート (2)'!$M$6:$AR$65,G$1,FALSE),"")</f>
        <v/>
      </c>
      <c r="H39" s="254" t="str">
        <f>IFERROR(VLOOKUP($A39,'中間シート (2)'!$M$6:$AR$65,H$1,FALSE),"")</f>
        <v/>
      </c>
      <c r="I39" s="254" t="str">
        <f>IFERROR(VLOOKUP($A39,'中間シート (2)'!$M$6:$AR$65,I$1,FALSE),"")</f>
        <v/>
      </c>
      <c r="J39" s="254" t="str">
        <f>IFERROR(VLOOKUP($A39,'中間シート (2)'!$M$6:$AR$65,J$1,FALSE),"")</f>
        <v/>
      </c>
      <c r="K39" s="254" t="str">
        <f>IFERROR(VLOOKUP($A39,'中間シート (2)'!$M$6:$AR$65,K$1,FALSE),"")</f>
        <v/>
      </c>
      <c r="L39" s="254" t="str">
        <f>IFERROR(VLOOKUP($A39,'中間シート (2)'!$M$6:$AR$65,L$1,FALSE),"")</f>
        <v/>
      </c>
      <c r="M39" s="254" t="str">
        <f>IFERROR(VLOOKUP($A39,'中間シート (2)'!$M$6:$AR$65,M$1,FALSE),"")</f>
        <v/>
      </c>
      <c r="N39" s="254" t="str">
        <f>IFERROR(VLOOKUP($A39,'中間シート (2)'!$M$6:$AR$65,N$1,FALSE),"")</f>
        <v/>
      </c>
      <c r="O39" s="254" t="str">
        <f>IFERROR(VLOOKUP($A39,'中間シート (2)'!$M$6:$AR$65,O$1,FALSE),"")</f>
        <v/>
      </c>
      <c r="P39" s="254" t="str">
        <f>IFERROR(VLOOKUP($A39,'中間シート (2)'!$M$6:$AR$65,P$1,FALSE),"")</f>
        <v/>
      </c>
      <c r="Q39" s="254" t="str">
        <f>IFERROR(VLOOKUP($A39,'中間シート (2)'!$M$6:$AR$65,Q$1,FALSE),"")</f>
        <v/>
      </c>
      <c r="R39" s="254" t="str">
        <f>IFERROR(VLOOKUP($A39,'中間シート (2)'!$M$6:$AR$65,R$1,FALSE),"")</f>
        <v/>
      </c>
      <c r="S39" s="254" t="str">
        <f>IFERROR(VLOOKUP($A39,'中間シート (2)'!$M$6:$AR$65,S$1,FALSE),"")</f>
        <v/>
      </c>
      <c r="T39" s="254" t="str">
        <f>IFERROR(VLOOKUP($A39,'中間シート (2)'!$M$6:$AR$65,T$1,FALSE),"")</f>
        <v/>
      </c>
      <c r="U39" s="254" t="str">
        <f>IFERROR(VLOOKUP($A39,'中間シート (2)'!$M$6:$AR$65,U$1,FALSE),"")</f>
        <v/>
      </c>
      <c r="V39" s="254"/>
      <c r="W39" s="254" t="str">
        <f>IFERROR(VLOOKUP($A39,'中間シート (2)'!$M$6:$AR$65,W$1,FALSE),"")</f>
        <v/>
      </c>
      <c r="X39" s="254" t="str">
        <f>IFERROR(VLOOKUP($A39,'中間シート (2)'!$M$6:$AR$65,X$1,FALSE),"")</f>
        <v/>
      </c>
      <c r="Y39" s="254" t="str">
        <f>IFERROR(VLOOKUP($A39,'中間シート (2)'!$M$6:$AR$65,Y$1,FALSE),"")</f>
        <v/>
      </c>
      <c r="Z39" s="254" t="str">
        <f>IFERROR(VLOOKUP($A39,'中間シート (2)'!$M$6:$AR$65,Z$1,FALSE),"")</f>
        <v/>
      </c>
      <c r="AA39" s="254" t="str">
        <f>IFERROR(VLOOKUP($A39,'中間シート (2)'!$M$6:$AR$65,AA$1,FALSE),"")</f>
        <v/>
      </c>
      <c r="AB39" s="254" t="str">
        <f>IFERROR(VLOOKUP($A39,'中間シート (2)'!$M$6:$AR$65,AB$1,FALSE),"")</f>
        <v/>
      </c>
      <c r="AC39" s="254" t="str">
        <f>IFERROR(VLOOKUP($A39,'中間シート (2)'!$M$6:$AR$65,AC$1,FALSE),"")</f>
        <v/>
      </c>
      <c r="AD39" s="254" t="str">
        <f>IFERROR(VLOOKUP($A39,'中間シート (2)'!$M$6:$AR$65,AD$1,FALSE),"")</f>
        <v/>
      </c>
      <c r="AE39" s="254"/>
      <c r="AF39" s="254"/>
      <c r="AG39" s="254"/>
      <c r="AH39" s="269" t="str">
        <f>IFERROR(VLOOKUP($A39,'中間シート (2)'!$M$6:$BC$67,AH$1,FALSE),"")</f>
        <v/>
      </c>
      <c r="AI39" s="269" t="str">
        <f>IFERROR(VLOOKUP($A39,'中間シート (2)'!$M$6:$BC$67,AI$1,FALSE),"")</f>
        <v/>
      </c>
      <c r="AJ39" s="269" t="str">
        <f>IFERROR(VLOOKUP($A39,'中間シート (2)'!$M$6:$BC$67,AJ$1,FALSE),"")</f>
        <v/>
      </c>
      <c r="AK39" s="269" t="str">
        <f>IFERROR(VLOOKUP($A39,'中間シート (2)'!$M$6:$BC$67,AK$1,FALSE),"")</f>
        <v/>
      </c>
      <c r="AL39" s="269" t="str">
        <f>IFERROR(VLOOKUP($A39,'中間シート (2)'!$M$6:$BC$67,AL$1,FALSE),"")</f>
        <v/>
      </c>
      <c r="AM39" s="269" t="str">
        <f>IFERROR(VLOOKUP($A39,'中間シート (2)'!$M$6:$BC$67,AM$1,FALSE),"")</f>
        <v/>
      </c>
      <c r="AN39" s="269" t="str">
        <f>IFERROR(VLOOKUP($A39,'中間シート (2)'!$M$6:$BC$67,AN$1,FALSE),"")</f>
        <v/>
      </c>
      <c r="AO39" s="269" t="str">
        <f>IFERROR(VLOOKUP($A39,'中間シート (2)'!$M$6:$BC$67,AO$1,FALSE),"")</f>
        <v/>
      </c>
      <c r="AR39" s="255"/>
      <c r="AS39" s="255"/>
      <c r="AT39" s="25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5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5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5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58" t="str">
        <f t="shared" ca="1" si="156"/>
        <v/>
      </c>
      <c r="ER39" s="25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58">
        <f t="shared" si="169"/>
        <v>1</v>
      </c>
      <c r="FE39" s="54" t="str">
        <f t="shared" si="170"/>
        <v/>
      </c>
      <c r="FF39" s="54" t="str">
        <f t="shared" si="171"/>
        <v/>
      </c>
      <c r="FG39" s="54" t="str">
        <f t="shared" si="172"/>
        <v/>
      </c>
      <c r="FH39" s="54" t="str">
        <f t="shared" si="173"/>
        <v/>
      </c>
      <c r="FI39" s="258" t="str">
        <f>IF(B39=0,"",COUNTIF(FD$6:FD39,FD39))</f>
        <v/>
      </c>
      <c r="FJ39" s="54" t="str">
        <f t="shared" si="174"/>
        <v/>
      </c>
      <c r="FK39" s="259" t="str">
        <f t="shared" si="175"/>
        <v/>
      </c>
      <c r="FL39" s="54" t="str">
        <f t="shared" si="176"/>
        <v/>
      </c>
      <c r="FM39" s="54" t="str">
        <f t="shared" si="177"/>
        <v/>
      </c>
      <c r="FN39" s="54" t="str">
        <f t="shared" si="178"/>
        <v/>
      </c>
      <c r="FO39" s="54" t="str">
        <f t="shared" si="179"/>
        <v/>
      </c>
    </row>
    <row r="40" spans="1:171" ht="17.25">
      <c r="A40" s="252">
        <v>35</v>
      </c>
      <c r="B40" s="252">
        <f>COUNTIF('中間シート (2)'!M:M,行政集計シート※記入不要です!A40)</f>
        <v>0</v>
      </c>
      <c r="C40" s="260" t="str">
        <f t="shared" si="180"/>
        <v/>
      </c>
      <c r="D40" s="260" t="str">
        <f t="shared" si="181"/>
        <v/>
      </c>
      <c r="E40" s="260" t="str">
        <f t="shared" si="182"/>
        <v/>
      </c>
      <c r="F40" s="261"/>
      <c r="G40" s="254" t="str">
        <f>IFERROR(VLOOKUP($A40,'中間シート (2)'!$M$6:$AR$65,G$1,FALSE),"")</f>
        <v/>
      </c>
      <c r="H40" s="254" t="str">
        <f>IFERROR(VLOOKUP($A40,'中間シート (2)'!$M$6:$AR$65,H$1,FALSE),"")</f>
        <v/>
      </c>
      <c r="I40" s="254" t="str">
        <f>IFERROR(VLOOKUP($A40,'中間シート (2)'!$M$6:$AR$65,I$1,FALSE),"")</f>
        <v/>
      </c>
      <c r="J40" s="254" t="str">
        <f>IFERROR(VLOOKUP($A40,'中間シート (2)'!$M$6:$AR$65,J$1,FALSE),"")</f>
        <v/>
      </c>
      <c r="K40" s="254" t="str">
        <f>IFERROR(VLOOKUP($A40,'中間シート (2)'!$M$6:$AR$65,K$1,FALSE),"")</f>
        <v/>
      </c>
      <c r="L40" s="254" t="str">
        <f>IFERROR(VLOOKUP($A40,'中間シート (2)'!$M$6:$AR$65,L$1,FALSE),"")</f>
        <v/>
      </c>
      <c r="M40" s="254" t="str">
        <f>IFERROR(VLOOKUP($A40,'中間シート (2)'!$M$6:$AR$65,M$1,FALSE),"")</f>
        <v/>
      </c>
      <c r="N40" s="254" t="str">
        <f>IFERROR(VLOOKUP($A40,'中間シート (2)'!$M$6:$AR$65,N$1,FALSE),"")</f>
        <v/>
      </c>
      <c r="O40" s="254" t="str">
        <f>IFERROR(VLOOKUP($A40,'中間シート (2)'!$M$6:$AR$65,O$1,FALSE),"")</f>
        <v/>
      </c>
      <c r="P40" s="254" t="str">
        <f>IFERROR(VLOOKUP($A40,'中間シート (2)'!$M$6:$AR$65,P$1,FALSE),"")</f>
        <v/>
      </c>
      <c r="Q40" s="254" t="str">
        <f>IFERROR(VLOOKUP($A40,'中間シート (2)'!$M$6:$AR$65,Q$1,FALSE),"")</f>
        <v/>
      </c>
      <c r="R40" s="254" t="str">
        <f>IFERROR(VLOOKUP($A40,'中間シート (2)'!$M$6:$AR$65,R$1,FALSE),"")</f>
        <v/>
      </c>
      <c r="S40" s="254" t="str">
        <f>IFERROR(VLOOKUP($A40,'中間シート (2)'!$M$6:$AR$65,S$1,FALSE),"")</f>
        <v/>
      </c>
      <c r="T40" s="254" t="str">
        <f>IFERROR(VLOOKUP($A40,'中間シート (2)'!$M$6:$AR$65,T$1,FALSE),"")</f>
        <v/>
      </c>
      <c r="U40" s="254" t="str">
        <f>IFERROR(VLOOKUP($A40,'中間シート (2)'!$M$6:$AR$65,U$1,FALSE),"")</f>
        <v/>
      </c>
      <c r="V40" s="254"/>
      <c r="W40" s="254" t="str">
        <f>IFERROR(VLOOKUP($A40,'中間シート (2)'!$M$6:$AR$65,W$1,FALSE),"")</f>
        <v/>
      </c>
      <c r="X40" s="254" t="str">
        <f>IFERROR(VLOOKUP($A40,'中間シート (2)'!$M$6:$AR$65,X$1,FALSE),"")</f>
        <v/>
      </c>
      <c r="Y40" s="254" t="str">
        <f>IFERROR(VLOOKUP($A40,'中間シート (2)'!$M$6:$AR$65,Y$1,FALSE),"")</f>
        <v/>
      </c>
      <c r="Z40" s="254" t="str">
        <f>IFERROR(VLOOKUP($A40,'中間シート (2)'!$M$6:$AR$65,Z$1,FALSE),"")</f>
        <v/>
      </c>
      <c r="AA40" s="254" t="str">
        <f>IFERROR(VLOOKUP($A40,'中間シート (2)'!$M$6:$AR$65,AA$1,FALSE),"")</f>
        <v/>
      </c>
      <c r="AB40" s="254" t="str">
        <f>IFERROR(VLOOKUP($A40,'中間シート (2)'!$M$6:$AR$65,AB$1,FALSE),"")</f>
        <v/>
      </c>
      <c r="AC40" s="254" t="str">
        <f>IFERROR(VLOOKUP($A40,'中間シート (2)'!$M$6:$AR$65,AC$1,FALSE),"")</f>
        <v/>
      </c>
      <c r="AD40" s="254" t="str">
        <f>IFERROR(VLOOKUP($A40,'中間シート (2)'!$M$6:$AR$65,AD$1,FALSE),"")</f>
        <v/>
      </c>
      <c r="AE40" s="254"/>
      <c r="AF40" s="254"/>
      <c r="AG40" s="254"/>
      <c r="AH40" s="269" t="str">
        <f>IFERROR(VLOOKUP($A40,'中間シート (2)'!$M$6:$BC$67,AH$1,FALSE),"")</f>
        <v/>
      </c>
      <c r="AI40" s="269" t="str">
        <f>IFERROR(VLOOKUP($A40,'中間シート (2)'!$M$6:$BC$67,AI$1,FALSE),"")</f>
        <v/>
      </c>
      <c r="AJ40" s="269" t="str">
        <f>IFERROR(VLOOKUP($A40,'中間シート (2)'!$M$6:$BC$67,AJ$1,FALSE),"")</f>
        <v/>
      </c>
      <c r="AK40" s="269" t="str">
        <f>IFERROR(VLOOKUP($A40,'中間シート (2)'!$M$6:$BC$67,AK$1,FALSE),"")</f>
        <v/>
      </c>
      <c r="AL40" s="269" t="str">
        <f>IFERROR(VLOOKUP($A40,'中間シート (2)'!$M$6:$BC$67,AL$1,FALSE),"")</f>
        <v/>
      </c>
      <c r="AM40" s="269" t="str">
        <f>IFERROR(VLOOKUP($A40,'中間シート (2)'!$M$6:$BC$67,AM$1,FALSE),"")</f>
        <v/>
      </c>
      <c r="AN40" s="269" t="str">
        <f>IFERROR(VLOOKUP($A40,'中間シート (2)'!$M$6:$BC$67,AN$1,FALSE),"")</f>
        <v/>
      </c>
      <c r="AO40" s="269" t="str">
        <f>IFERROR(VLOOKUP($A40,'中間シート (2)'!$M$6:$BC$67,AO$1,FALSE),"")</f>
        <v/>
      </c>
      <c r="AR40" s="255"/>
      <c r="AS40" s="255"/>
      <c r="AT40" s="25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5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5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5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58" t="str">
        <f t="shared" ca="1" si="156"/>
        <v/>
      </c>
      <c r="ER40" s="25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58">
        <f t="shared" si="169"/>
        <v>1</v>
      </c>
      <c r="FE40" s="54" t="str">
        <f t="shared" si="170"/>
        <v/>
      </c>
      <c r="FF40" s="54" t="str">
        <f t="shared" si="171"/>
        <v/>
      </c>
      <c r="FG40" s="54" t="str">
        <f t="shared" si="172"/>
        <v/>
      </c>
      <c r="FH40" s="54" t="str">
        <f t="shared" si="173"/>
        <v/>
      </c>
      <c r="FI40" s="258" t="str">
        <f>IF(B40=0,"",COUNTIF(FD$6:FD40,FD40))</f>
        <v/>
      </c>
      <c r="FJ40" s="54" t="str">
        <f t="shared" si="174"/>
        <v/>
      </c>
      <c r="FK40" s="259" t="str">
        <f t="shared" si="175"/>
        <v/>
      </c>
      <c r="FL40" s="54" t="str">
        <f t="shared" si="176"/>
        <v/>
      </c>
      <c r="FM40" s="54" t="str">
        <f t="shared" si="177"/>
        <v/>
      </c>
      <c r="FN40" s="54" t="str">
        <f t="shared" si="178"/>
        <v/>
      </c>
      <c r="FO40" s="54" t="str">
        <f t="shared" si="179"/>
        <v/>
      </c>
    </row>
    <row r="41" spans="1:171" ht="17.25">
      <c r="A41" s="252">
        <v>36</v>
      </c>
      <c r="B41" s="252">
        <f>COUNTIF('中間シート (2)'!M:M,行政集計シート※記入不要です!A41)</f>
        <v>0</v>
      </c>
      <c r="C41" s="260" t="str">
        <f>IF(OR(G41&lt;&gt;"",H41&lt;&gt;""),C40,"")</f>
        <v/>
      </c>
      <c r="D41" s="260" t="str">
        <f>IF(OR(G41&lt;&gt;"",H41&lt;&gt;""),D40,"")</f>
        <v/>
      </c>
      <c r="E41" s="260" t="str">
        <f t="shared" si="182"/>
        <v/>
      </c>
      <c r="F41" s="261"/>
      <c r="G41" s="254" t="str">
        <f>IFERROR(VLOOKUP($A41,'中間シート (2)'!$M$6:$AR$65,G$1,FALSE),"")</f>
        <v/>
      </c>
      <c r="H41" s="254" t="str">
        <f>IFERROR(VLOOKUP($A41,'中間シート (2)'!$M$6:$AR$65,H$1,FALSE),"")</f>
        <v/>
      </c>
      <c r="I41" s="254" t="str">
        <f>IFERROR(VLOOKUP($A41,'中間シート (2)'!$M$6:$AR$65,I$1,FALSE),"")</f>
        <v/>
      </c>
      <c r="J41" s="254" t="str">
        <f>IFERROR(VLOOKUP($A41,'中間シート (2)'!$M$6:$AR$65,J$1,FALSE),"")</f>
        <v/>
      </c>
      <c r="K41" s="254" t="str">
        <f>IFERROR(VLOOKUP($A41,'中間シート (2)'!$M$6:$AR$65,K$1,FALSE),"")</f>
        <v/>
      </c>
      <c r="L41" s="254" t="str">
        <f>IFERROR(VLOOKUP($A41,'中間シート (2)'!$M$6:$AR$65,L$1,FALSE),"")</f>
        <v/>
      </c>
      <c r="M41" s="254" t="str">
        <f>IFERROR(VLOOKUP($A41,'中間シート (2)'!$M$6:$AR$65,M$1,FALSE),"")</f>
        <v/>
      </c>
      <c r="N41" s="254" t="str">
        <f>IFERROR(VLOOKUP($A41,'中間シート (2)'!$M$6:$AR$65,N$1,FALSE),"")</f>
        <v/>
      </c>
      <c r="O41" s="254" t="str">
        <f>IFERROR(VLOOKUP($A41,'中間シート (2)'!$M$6:$AR$65,O$1,FALSE),"")</f>
        <v/>
      </c>
      <c r="P41" s="254" t="str">
        <f>IFERROR(VLOOKUP($A41,'中間シート (2)'!$M$6:$AR$65,P$1,FALSE),"")</f>
        <v/>
      </c>
      <c r="Q41" s="254" t="str">
        <f>IFERROR(VLOOKUP($A41,'中間シート (2)'!$M$6:$AR$65,Q$1,FALSE),"")</f>
        <v/>
      </c>
      <c r="R41" s="254" t="str">
        <f>IFERROR(VLOOKUP($A41,'中間シート (2)'!$M$6:$AR$65,R$1,FALSE),"")</f>
        <v/>
      </c>
      <c r="S41" s="254" t="str">
        <f>IFERROR(VLOOKUP($A41,'中間シート (2)'!$M$6:$AR$65,S$1,FALSE),"")</f>
        <v/>
      </c>
      <c r="T41" s="254" t="str">
        <f>IFERROR(VLOOKUP($A41,'中間シート (2)'!$M$6:$AR$65,T$1,FALSE),"")</f>
        <v/>
      </c>
      <c r="U41" s="254" t="str">
        <f>IFERROR(VLOOKUP($A41,'中間シート (2)'!$M$6:$AR$65,U$1,FALSE),"")</f>
        <v/>
      </c>
      <c r="V41" s="254"/>
      <c r="W41" s="254" t="str">
        <f>IFERROR(VLOOKUP($A41,'中間シート (2)'!$M$6:$AR$65,W$1,FALSE),"")</f>
        <v/>
      </c>
      <c r="X41" s="254" t="str">
        <f>IFERROR(VLOOKUP($A41,'中間シート (2)'!$M$6:$AR$65,X$1,FALSE),"")</f>
        <v/>
      </c>
      <c r="Y41" s="254" t="str">
        <f>IFERROR(VLOOKUP($A41,'中間シート (2)'!$M$6:$AR$65,Y$1,FALSE),"")</f>
        <v/>
      </c>
      <c r="Z41" s="254" t="str">
        <f>IFERROR(VLOOKUP($A41,'中間シート (2)'!$M$6:$AR$65,Z$1,FALSE),"")</f>
        <v/>
      </c>
      <c r="AA41" s="254" t="str">
        <f>IFERROR(VLOOKUP($A41,'中間シート (2)'!$M$6:$AR$65,AA$1,FALSE),"")</f>
        <v/>
      </c>
      <c r="AB41" s="254" t="str">
        <f>IFERROR(VLOOKUP($A41,'中間シート (2)'!$M$6:$AR$65,AB$1,FALSE),"")</f>
        <v/>
      </c>
      <c r="AC41" s="254" t="str">
        <f>IFERROR(VLOOKUP($A41,'中間シート (2)'!$M$6:$AR$65,AC$1,FALSE),"")</f>
        <v/>
      </c>
      <c r="AD41" s="254" t="str">
        <f>IFERROR(VLOOKUP($A41,'中間シート (2)'!$M$6:$AR$65,AD$1,FALSE),"")</f>
        <v/>
      </c>
      <c r="AE41" s="254"/>
      <c r="AF41" s="254"/>
      <c r="AG41" s="254"/>
      <c r="AH41" s="269" t="str">
        <f>IFERROR(VLOOKUP($A41,'中間シート (2)'!$M$6:$BC$67,AH$1,FALSE),"")</f>
        <v/>
      </c>
      <c r="AI41" s="269" t="str">
        <f>IFERROR(VLOOKUP($A41,'中間シート (2)'!$M$6:$BC$67,AI$1,FALSE),"")</f>
        <v/>
      </c>
      <c r="AJ41" s="269" t="str">
        <f>IFERROR(VLOOKUP($A41,'中間シート (2)'!$M$6:$BC$67,AJ$1,FALSE),"")</f>
        <v/>
      </c>
      <c r="AK41" s="269" t="str">
        <f>IFERROR(VLOOKUP($A41,'中間シート (2)'!$M$6:$BC$67,AK$1,FALSE),"")</f>
        <v/>
      </c>
      <c r="AL41" s="269" t="str">
        <f>IFERROR(VLOOKUP($A41,'中間シート (2)'!$M$6:$BC$67,AL$1,FALSE),"")</f>
        <v/>
      </c>
      <c r="AM41" s="269" t="str">
        <f>IFERROR(VLOOKUP($A41,'中間シート (2)'!$M$6:$BC$67,AM$1,FALSE),"")</f>
        <v/>
      </c>
      <c r="AN41" s="269" t="str">
        <f>IFERROR(VLOOKUP($A41,'中間シート (2)'!$M$6:$BC$67,AN$1,FALSE),"")</f>
        <v/>
      </c>
      <c r="AO41" s="269" t="str">
        <f>IFERROR(VLOOKUP($A41,'中間シート (2)'!$M$6:$BC$67,AO$1,FALSE),"")</f>
        <v/>
      </c>
      <c r="AR41" s="255"/>
      <c r="AS41" s="255"/>
      <c r="AT41" s="25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5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5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5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58" t="str">
        <f t="shared" ca="1" si="156"/>
        <v/>
      </c>
      <c r="ER41" s="25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58">
        <f t="shared" si="169"/>
        <v>1</v>
      </c>
      <c r="FE41" s="54" t="str">
        <f t="shared" si="170"/>
        <v/>
      </c>
      <c r="FF41" s="54" t="str">
        <f t="shared" si="171"/>
        <v/>
      </c>
      <c r="FG41" s="54" t="str">
        <f t="shared" si="172"/>
        <v/>
      </c>
      <c r="FH41" s="54" t="str">
        <f t="shared" si="173"/>
        <v/>
      </c>
      <c r="FI41" s="258" t="str">
        <f>IF(B41=0,"",COUNTIF(FD$6:FD41,FD41))</f>
        <v/>
      </c>
      <c r="FJ41" s="54" t="str">
        <f t="shared" si="174"/>
        <v/>
      </c>
      <c r="FK41" s="259" t="str">
        <f t="shared" si="175"/>
        <v/>
      </c>
      <c r="FL41" s="54" t="str">
        <f t="shared" si="176"/>
        <v/>
      </c>
      <c r="FM41" s="54" t="str">
        <f t="shared" si="177"/>
        <v/>
      </c>
      <c r="FN41" s="54" t="str">
        <f t="shared" si="178"/>
        <v/>
      </c>
      <c r="FO41" s="54" t="str">
        <f t="shared" si="179"/>
        <v/>
      </c>
    </row>
    <row r="42" spans="1:171" ht="17.25">
      <c r="A42" s="252">
        <v>37</v>
      </c>
      <c r="B42" s="252">
        <f>COUNTIF('中間シート (2)'!M:M,行政集計シート※記入不要です!A42)</f>
        <v>0</v>
      </c>
      <c r="C42" s="260" t="str">
        <f>IF(OR(G42&lt;&gt;"",H42&lt;&gt;""),C41,"")</f>
        <v/>
      </c>
      <c r="D42" s="260" t="str">
        <f t="shared" ref="D42:D65" si="185">IF(OR(G42&lt;&gt;"",H42&lt;&gt;""),D41,"")</f>
        <v/>
      </c>
      <c r="E42" s="260" t="str">
        <f t="shared" si="182"/>
        <v/>
      </c>
      <c r="F42" s="261"/>
      <c r="G42" s="254" t="str">
        <f>IFERROR(VLOOKUP($A42,'中間シート (2)'!$M$6:$AR$65,G$1,FALSE),"")</f>
        <v/>
      </c>
      <c r="H42" s="254" t="str">
        <f>IFERROR(VLOOKUP($A42,'中間シート (2)'!$M$6:$AR$65,H$1,FALSE),"")</f>
        <v/>
      </c>
      <c r="I42" s="254" t="str">
        <f>IFERROR(VLOOKUP($A42,'中間シート (2)'!$M$6:$AR$65,I$1,FALSE),"")</f>
        <v/>
      </c>
      <c r="J42" s="254" t="str">
        <f>IFERROR(VLOOKUP($A42,'中間シート (2)'!$M$6:$AR$65,J$1,FALSE),"")</f>
        <v/>
      </c>
      <c r="K42" s="254" t="str">
        <f>IFERROR(VLOOKUP($A42,'中間シート (2)'!$M$6:$AR$65,K$1,FALSE),"")</f>
        <v/>
      </c>
      <c r="L42" s="254" t="str">
        <f>IFERROR(VLOOKUP($A42,'中間シート (2)'!$M$6:$AR$65,L$1,FALSE),"")</f>
        <v/>
      </c>
      <c r="M42" s="254" t="str">
        <f>IFERROR(VLOOKUP($A42,'中間シート (2)'!$M$6:$AR$65,M$1,FALSE),"")</f>
        <v/>
      </c>
      <c r="N42" s="254" t="str">
        <f>IFERROR(VLOOKUP($A42,'中間シート (2)'!$M$6:$AR$65,N$1,FALSE),"")</f>
        <v/>
      </c>
      <c r="O42" s="254" t="str">
        <f>IFERROR(VLOOKUP($A42,'中間シート (2)'!$M$6:$AR$65,O$1,FALSE),"")</f>
        <v/>
      </c>
      <c r="P42" s="254" t="str">
        <f>IFERROR(VLOOKUP($A42,'中間シート (2)'!$M$6:$AR$65,P$1,FALSE),"")</f>
        <v/>
      </c>
      <c r="Q42" s="254" t="str">
        <f>IFERROR(VLOOKUP($A42,'中間シート (2)'!$M$6:$AR$65,Q$1,FALSE),"")</f>
        <v/>
      </c>
      <c r="R42" s="254" t="str">
        <f>IFERROR(VLOOKUP($A42,'中間シート (2)'!$M$6:$AR$65,R$1,FALSE),"")</f>
        <v/>
      </c>
      <c r="S42" s="254" t="str">
        <f>IFERROR(VLOOKUP($A42,'中間シート (2)'!$M$6:$AR$65,S$1,FALSE),"")</f>
        <v/>
      </c>
      <c r="T42" s="254" t="str">
        <f>IFERROR(VLOOKUP($A42,'中間シート (2)'!$M$6:$AR$65,T$1,FALSE),"")</f>
        <v/>
      </c>
      <c r="U42" s="254" t="str">
        <f>IFERROR(VLOOKUP($A42,'中間シート (2)'!$M$6:$AR$65,U$1,FALSE),"")</f>
        <v/>
      </c>
      <c r="V42" s="254"/>
      <c r="W42" s="254" t="str">
        <f>IFERROR(VLOOKUP($A42,'中間シート (2)'!$M$6:$AR$65,W$1,FALSE),"")</f>
        <v/>
      </c>
      <c r="X42" s="254" t="str">
        <f>IFERROR(VLOOKUP($A42,'中間シート (2)'!$M$6:$AR$65,X$1,FALSE),"")</f>
        <v/>
      </c>
      <c r="Y42" s="254" t="str">
        <f>IFERROR(VLOOKUP($A42,'中間シート (2)'!$M$6:$AR$65,Y$1,FALSE),"")</f>
        <v/>
      </c>
      <c r="Z42" s="254" t="str">
        <f>IFERROR(VLOOKUP($A42,'中間シート (2)'!$M$6:$AR$65,Z$1,FALSE),"")</f>
        <v/>
      </c>
      <c r="AA42" s="254" t="str">
        <f>IFERROR(VLOOKUP($A42,'中間シート (2)'!$M$6:$AR$65,AA$1,FALSE),"")</f>
        <v/>
      </c>
      <c r="AB42" s="254" t="str">
        <f>IFERROR(VLOOKUP($A42,'中間シート (2)'!$M$6:$AR$65,AB$1,FALSE),"")</f>
        <v/>
      </c>
      <c r="AC42" s="254" t="str">
        <f>IFERROR(VLOOKUP($A42,'中間シート (2)'!$M$6:$AR$65,AC$1,FALSE),"")</f>
        <v/>
      </c>
      <c r="AD42" s="254" t="str">
        <f>IFERROR(VLOOKUP($A42,'中間シート (2)'!$M$6:$AR$65,AD$1,FALSE),"")</f>
        <v/>
      </c>
      <c r="AE42" s="254"/>
      <c r="AF42" s="254"/>
      <c r="AG42" s="254"/>
      <c r="AH42" s="269" t="str">
        <f>IFERROR(VLOOKUP($A42,'中間シート (2)'!$M$6:$BC$67,AH$1,FALSE),"")</f>
        <v/>
      </c>
      <c r="AI42" s="269" t="str">
        <f>IFERROR(VLOOKUP($A42,'中間シート (2)'!$M$6:$BC$67,AI$1,FALSE),"")</f>
        <v/>
      </c>
      <c r="AJ42" s="269" t="str">
        <f>IFERROR(VLOOKUP($A42,'中間シート (2)'!$M$6:$BC$67,AJ$1,FALSE),"")</f>
        <v/>
      </c>
      <c r="AK42" s="269" t="str">
        <f>IFERROR(VLOOKUP($A42,'中間シート (2)'!$M$6:$BC$67,AK$1,FALSE),"")</f>
        <v/>
      </c>
      <c r="AL42" s="269" t="str">
        <f>IFERROR(VLOOKUP($A42,'中間シート (2)'!$M$6:$BC$67,AL$1,FALSE),"")</f>
        <v/>
      </c>
      <c r="AM42" s="269" t="str">
        <f>IFERROR(VLOOKUP($A42,'中間シート (2)'!$M$6:$BC$67,AM$1,FALSE),"")</f>
        <v/>
      </c>
      <c r="AN42" s="269" t="str">
        <f>IFERROR(VLOOKUP($A42,'中間シート (2)'!$M$6:$BC$67,AN$1,FALSE),"")</f>
        <v/>
      </c>
      <c r="AO42" s="269" t="str">
        <f>IFERROR(VLOOKUP($A42,'中間シート (2)'!$M$6:$BC$67,AO$1,FALSE),"")</f>
        <v/>
      </c>
      <c r="AR42" s="255"/>
      <c r="AS42" s="255"/>
      <c r="AT42" s="25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5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5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5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58" t="str">
        <f t="shared" ca="1" si="156"/>
        <v/>
      </c>
      <c r="ER42" s="25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58">
        <f t="shared" si="169"/>
        <v>1</v>
      </c>
      <c r="FE42" s="54" t="str">
        <f t="shared" si="170"/>
        <v/>
      </c>
      <c r="FF42" s="54" t="str">
        <f t="shared" si="171"/>
        <v/>
      </c>
      <c r="FG42" s="54" t="str">
        <f t="shared" si="172"/>
        <v/>
      </c>
      <c r="FH42" s="54" t="str">
        <f t="shared" si="173"/>
        <v/>
      </c>
      <c r="FI42" s="258" t="str">
        <f>IF(B42=0,"",COUNTIF(FD$6:FD42,FD42))</f>
        <v/>
      </c>
      <c r="FJ42" s="54" t="str">
        <f t="shared" si="174"/>
        <v/>
      </c>
      <c r="FK42" s="259" t="str">
        <f t="shared" si="175"/>
        <v/>
      </c>
      <c r="FL42" s="54" t="str">
        <f t="shared" si="176"/>
        <v/>
      </c>
      <c r="FM42" s="54" t="str">
        <f t="shared" si="177"/>
        <v/>
      </c>
      <c r="FN42" s="54" t="str">
        <f t="shared" si="178"/>
        <v/>
      </c>
      <c r="FO42" s="54" t="str">
        <f t="shared" si="179"/>
        <v/>
      </c>
    </row>
    <row r="43" spans="1:171" ht="17.25">
      <c r="A43" s="252">
        <v>38</v>
      </c>
      <c r="B43" s="252">
        <f>COUNTIF('中間シート (2)'!M:M,行政集計シート※記入不要です!A43)</f>
        <v>0</v>
      </c>
      <c r="C43" s="260" t="str">
        <f t="shared" ref="C43:C64" si="186">IF(OR(G43&lt;&gt;"",H43&lt;&gt;""),C42,"")</f>
        <v/>
      </c>
      <c r="D43" s="260" t="str">
        <f t="shared" si="185"/>
        <v/>
      </c>
      <c r="E43" s="260" t="str">
        <f t="shared" si="182"/>
        <v/>
      </c>
      <c r="F43" s="261"/>
      <c r="G43" s="254" t="str">
        <f>IFERROR(VLOOKUP($A43,'中間シート (2)'!$M$6:$AR$65,G$1,FALSE),"")</f>
        <v/>
      </c>
      <c r="H43" s="254" t="str">
        <f>IFERROR(VLOOKUP($A43,'中間シート (2)'!$M$6:$AR$65,H$1,FALSE),"")</f>
        <v/>
      </c>
      <c r="I43" s="254" t="str">
        <f>IFERROR(VLOOKUP($A43,'中間シート (2)'!$M$6:$AR$65,I$1,FALSE),"")</f>
        <v/>
      </c>
      <c r="J43" s="254" t="str">
        <f>IFERROR(VLOOKUP($A43,'中間シート (2)'!$M$6:$AR$65,J$1,FALSE),"")</f>
        <v/>
      </c>
      <c r="K43" s="254" t="str">
        <f>IFERROR(VLOOKUP($A43,'中間シート (2)'!$M$6:$AR$65,K$1,FALSE),"")</f>
        <v/>
      </c>
      <c r="L43" s="254" t="str">
        <f>IFERROR(VLOOKUP($A43,'中間シート (2)'!$M$6:$AR$65,L$1,FALSE),"")</f>
        <v/>
      </c>
      <c r="M43" s="254" t="str">
        <f>IFERROR(VLOOKUP($A43,'中間シート (2)'!$M$6:$AR$65,M$1,FALSE),"")</f>
        <v/>
      </c>
      <c r="N43" s="254" t="str">
        <f>IFERROR(VLOOKUP($A43,'中間シート (2)'!$M$6:$AR$65,N$1,FALSE),"")</f>
        <v/>
      </c>
      <c r="O43" s="254" t="str">
        <f>IFERROR(VLOOKUP($A43,'中間シート (2)'!$M$6:$AR$65,O$1,FALSE),"")</f>
        <v/>
      </c>
      <c r="P43" s="254" t="str">
        <f>IFERROR(VLOOKUP($A43,'中間シート (2)'!$M$6:$AR$65,P$1,FALSE),"")</f>
        <v/>
      </c>
      <c r="Q43" s="254" t="str">
        <f>IFERROR(VLOOKUP($A43,'中間シート (2)'!$M$6:$AR$65,Q$1,FALSE),"")</f>
        <v/>
      </c>
      <c r="R43" s="254" t="str">
        <f>IFERROR(VLOOKUP($A43,'中間シート (2)'!$M$6:$AR$65,R$1,FALSE),"")</f>
        <v/>
      </c>
      <c r="S43" s="254" t="str">
        <f>IFERROR(VLOOKUP($A43,'中間シート (2)'!$M$6:$AR$65,S$1,FALSE),"")</f>
        <v/>
      </c>
      <c r="T43" s="254" t="str">
        <f>IFERROR(VLOOKUP($A43,'中間シート (2)'!$M$6:$AR$65,T$1,FALSE),"")</f>
        <v/>
      </c>
      <c r="U43" s="254" t="str">
        <f>IFERROR(VLOOKUP($A43,'中間シート (2)'!$M$6:$AR$65,U$1,FALSE),"")</f>
        <v/>
      </c>
      <c r="V43" s="254"/>
      <c r="W43" s="254" t="str">
        <f>IFERROR(VLOOKUP($A43,'中間シート (2)'!$M$6:$AR$65,W$1,FALSE),"")</f>
        <v/>
      </c>
      <c r="X43" s="254" t="str">
        <f>IFERROR(VLOOKUP($A43,'中間シート (2)'!$M$6:$AR$65,X$1,FALSE),"")</f>
        <v/>
      </c>
      <c r="Y43" s="254" t="str">
        <f>IFERROR(VLOOKUP($A43,'中間シート (2)'!$M$6:$AR$65,Y$1,FALSE),"")</f>
        <v/>
      </c>
      <c r="Z43" s="254" t="str">
        <f>IFERROR(VLOOKUP($A43,'中間シート (2)'!$M$6:$AR$65,Z$1,FALSE),"")</f>
        <v/>
      </c>
      <c r="AA43" s="254" t="str">
        <f>IFERROR(VLOOKUP($A43,'中間シート (2)'!$M$6:$AR$65,AA$1,FALSE),"")</f>
        <v/>
      </c>
      <c r="AB43" s="254" t="str">
        <f>IFERROR(VLOOKUP($A43,'中間シート (2)'!$M$6:$AR$65,AB$1,FALSE),"")</f>
        <v/>
      </c>
      <c r="AC43" s="254" t="str">
        <f>IFERROR(VLOOKUP($A43,'中間シート (2)'!$M$6:$AR$65,AC$1,FALSE),"")</f>
        <v/>
      </c>
      <c r="AD43" s="254" t="str">
        <f>IFERROR(VLOOKUP($A43,'中間シート (2)'!$M$6:$AR$65,AD$1,FALSE),"")</f>
        <v/>
      </c>
      <c r="AE43" s="254"/>
      <c r="AF43" s="254"/>
      <c r="AG43" s="254"/>
      <c r="AH43" s="269" t="str">
        <f>IFERROR(VLOOKUP($A43,'中間シート (2)'!$M$6:$BC$67,AH$1,FALSE),"")</f>
        <v/>
      </c>
      <c r="AI43" s="269" t="str">
        <f>IFERROR(VLOOKUP($A43,'中間シート (2)'!$M$6:$BC$67,AI$1,FALSE),"")</f>
        <v/>
      </c>
      <c r="AJ43" s="269" t="str">
        <f>IFERROR(VLOOKUP($A43,'中間シート (2)'!$M$6:$BC$67,AJ$1,FALSE),"")</f>
        <v/>
      </c>
      <c r="AK43" s="269" t="str">
        <f>IFERROR(VLOOKUP($A43,'中間シート (2)'!$M$6:$BC$67,AK$1,FALSE),"")</f>
        <v/>
      </c>
      <c r="AL43" s="269" t="str">
        <f>IFERROR(VLOOKUP($A43,'中間シート (2)'!$M$6:$BC$67,AL$1,FALSE),"")</f>
        <v/>
      </c>
      <c r="AM43" s="269" t="str">
        <f>IFERROR(VLOOKUP($A43,'中間シート (2)'!$M$6:$BC$67,AM$1,FALSE),"")</f>
        <v/>
      </c>
      <c r="AN43" s="269" t="str">
        <f>IFERROR(VLOOKUP($A43,'中間シート (2)'!$M$6:$BC$67,AN$1,FALSE),"")</f>
        <v/>
      </c>
      <c r="AO43" s="269" t="str">
        <f>IFERROR(VLOOKUP($A43,'中間シート (2)'!$M$6:$BC$67,AO$1,FALSE),"")</f>
        <v/>
      </c>
      <c r="AR43" s="255"/>
      <c r="AS43" s="255"/>
      <c r="AT43" s="25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5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5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5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58" t="str">
        <f t="shared" ca="1" si="156"/>
        <v/>
      </c>
      <c r="ER43" s="25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58">
        <f t="shared" si="169"/>
        <v>1</v>
      </c>
      <c r="FE43" s="54" t="str">
        <f t="shared" si="170"/>
        <v/>
      </c>
      <c r="FF43" s="54" t="str">
        <f t="shared" si="171"/>
        <v/>
      </c>
      <c r="FG43" s="54" t="str">
        <f t="shared" si="172"/>
        <v/>
      </c>
      <c r="FH43" s="54" t="str">
        <f t="shared" si="173"/>
        <v/>
      </c>
      <c r="FI43" s="258" t="str">
        <f>IF(B43=0,"",COUNTIF(FD$6:FD43,FD43))</f>
        <v/>
      </c>
      <c r="FJ43" s="54" t="str">
        <f t="shared" si="174"/>
        <v/>
      </c>
      <c r="FK43" s="259" t="str">
        <f t="shared" si="175"/>
        <v/>
      </c>
      <c r="FL43" s="54" t="str">
        <f t="shared" si="176"/>
        <v/>
      </c>
      <c r="FM43" s="54" t="str">
        <f t="shared" si="177"/>
        <v/>
      </c>
      <c r="FN43" s="54" t="str">
        <f t="shared" si="178"/>
        <v/>
      </c>
      <c r="FO43" s="54" t="str">
        <f t="shared" si="179"/>
        <v/>
      </c>
    </row>
    <row r="44" spans="1:171" ht="17.25">
      <c r="A44" s="252">
        <v>39</v>
      </c>
      <c r="B44" s="252">
        <f>COUNTIF('中間シート (2)'!M:M,行政集計シート※記入不要です!A44)</f>
        <v>0</v>
      </c>
      <c r="C44" s="260" t="str">
        <f t="shared" si="186"/>
        <v/>
      </c>
      <c r="D44" s="260" t="str">
        <f t="shared" si="185"/>
        <v/>
      </c>
      <c r="E44" s="260" t="str">
        <f t="shared" si="182"/>
        <v/>
      </c>
      <c r="F44" s="261"/>
      <c r="G44" s="254" t="str">
        <f>IFERROR(VLOOKUP($A44,'中間シート (2)'!$M$6:$AR$65,G$1,FALSE),"")</f>
        <v/>
      </c>
      <c r="H44" s="254" t="str">
        <f>IFERROR(VLOOKUP($A44,'中間シート (2)'!$M$6:$AR$65,H$1,FALSE),"")</f>
        <v/>
      </c>
      <c r="I44" s="254" t="str">
        <f>IFERROR(VLOOKUP($A44,'中間シート (2)'!$M$6:$AR$65,I$1,FALSE),"")</f>
        <v/>
      </c>
      <c r="J44" s="254" t="str">
        <f>IFERROR(VLOOKUP($A44,'中間シート (2)'!$M$6:$AR$65,J$1,FALSE),"")</f>
        <v/>
      </c>
      <c r="K44" s="254" t="str">
        <f>IFERROR(VLOOKUP($A44,'中間シート (2)'!$M$6:$AR$65,K$1,FALSE),"")</f>
        <v/>
      </c>
      <c r="L44" s="254" t="str">
        <f>IFERROR(VLOOKUP($A44,'中間シート (2)'!$M$6:$AR$65,L$1,FALSE),"")</f>
        <v/>
      </c>
      <c r="M44" s="254" t="str">
        <f>IFERROR(VLOOKUP($A44,'中間シート (2)'!$M$6:$AR$65,M$1,FALSE),"")</f>
        <v/>
      </c>
      <c r="N44" s="254" t="str">
        <f>IFERROR(VLOOKUP($A44,'中間シート (2)'!$M$6:$AR$65,N$1,FALSE),"")</f>
        <v/>
      </c>
      <c r="O44" s="254" t="str">
        <f>IFERROR(VLOOKUP($A44,'中間シート (2)'!$M$6:$AR$65,O$1,FALSE),"")</f>
        <v/>
      </c>
      <c r="P44" s="254" t="str">
        <f>IFERROR(VLOOKUP($A44,'中間シート (2)'!$M$6:$AR$65,P$1,FALSE),"")</f>
        <v/>
      </c>
      <c r="Q44" s="254" t="str">
        <f>IFERROR(VLOOKUP($A44,'中間シート (2)'!$M$6:$AR$65,Q$1,FALSE),"")</f>
        <v/>
      </c>
      <c r="R44" s="254" t="str">
        <f>IFERROR(VLOOKUP($A44,'中間シート (2)'!$M$6:$AR$65,R$1,FALSE),"")</f>
        <v/>
      </c>
      <c r="S44" s="254" t="str">
        <f>IFERROR(VLOOKUP($A44,'中間シート (2)'!$M$6:$AR$65,S$1,FALSE),"")</f>
        <v/>
      </c>
      <c r="T44" s="254" t="str">
        <f>IFERROR(VLOOKUP($A44,'中間シート (2)'!$M$6:$AR$65,T$1,FALSE),"")</f>
        <v/>
      </c>
      <c r="U44" s="254" t="str">
        <f>IFERROR(VLOOKUP($A44,'中間シート (2)'!$M$6:$AR$65,U$1,FALSE),"")</f>
        <v/>
      </c>
      <c r="V44" s="254"/>
      <c r="W44" s="254" t="str">
        <f>IFERROR(VLOOKUP($A44,'中間シート (2)'!$M$6:$AR$65,W$1,FALSE),"")</f>
        <v/>
      </c>
      <c r="X44" s="254" t="str">
        <f>IFERROR(VLOOKUP($A44,'中間シート (2)'!$M$6:$AR$65,X$1,FALSE),"")</f>
        <v/>
      </c>
      <c r="Y44" s="254" t="str">
        <f>IFERROR(VLOOKUP($A44,'中間シート (2)'!$M$6:$AR$65,Y$1,FALSE),"")</f>
        <v/>
      </c>
      <c r="Z44" s="254" t="str">
        <f>IFERROR(VLOOKUP($A44,'中間シート (2)'!$M$6:$AR$65,Z$1,FALSE),"")</f>
        <v/>
      </c>
      <c r="AA44" s="254" t="str">
        <f>IFERROR(VLOOKUP($A44,'中間シート (2)'!$M$6:$AR$65,AA$1,FALSE),"")</f>
        <v/>
      </c>
      <c r="AB44" s="254" t="str">
        <f>IFERROR(VLOOKUP($A44,'中間シート (2)'!$M$6:$AR$65,AB$1,FALSE),"")</f>
        <v/>
      </c>
      <c r="AC44" s="254" t="str">
        <f>IFERROR(VLOOKUP($A44,'中間シート (2)'!$M$6:$AR$65,AC$1,FALSE),"")</f>
        <v/>
      </c>
      <c r="AD44" s="254" t="str">
        <f>IFERROR(VLOOKUP($A44,'中間シート (2)'!$M$6:$AR$65,AD$1,FALSE),"")</f>
        <v/>
      </c>
      <c r="AE44" s="254"/>
      <c r="AF44" s="254"/>
      <c r="AG44" s="254"/>
      <c r="AH44" s="269" t="str">
        <f>IFERROR(VLOOKUP($A44,'中間シート (2)'!$M$6:$BC$67,AH$1,FALSE),"")</f>
        <v/>
      </c>
      <c r="AI44" s="269" t="str">
        <f>IFERROR(VLOOKUP($A44,'中間シート (2)'!$M$6:$BC$67,AI$1,FALSE),"")</f>
        <v/>
      </c>
      <c r="AJ44" s="269" t="str">
        <f>IFERROR(VLOOKUP($A44,'中間シート (2)'!$M$6:$BC$67,AJ$1,FALSE),"")</f>
        <v/>
      </c>
      <c r="AK44" s="269" t="str">
        <f>IFERROR(VLOOKUP($A44,'中間シート (2)'!$M$6:$BC$67,AK$1,FALSE),"")</f>
        <v/>
      </c>
      <c r="AL44" s="269" t="str">
        <f>IFERROR(VLOOKUP($A44,'中間シート (2)'!$M$6:$BC$67,AL$1,FALSE),"")</f>
        <v/>
      </c>
      <c r="AM44" s="269" t="str">
        <f>IFERROR(VLOOKUP($A44,'中間シート (2)'!$M$6:$BC$67,AM$1,FALSE),"")</f>
        <v/>
      </c>
      <c r="AN44" s="269" t="str">
        <f>IFERROR(VLOOKUP($A44,'中間シート (2)'!$M$6:$BC$67,AN$1,FALSE),"")</f>
        <v/>
      </c>
      <c r="AO44" s="269" t="str">
        <f>IFERROR(VLOOKUP($A44,'中間シート (2)'!$M$6:$BC$67,AO$1,FALSE),"")</f>
        <v/>
      </c>
      <c r="AR44" s="255"/>
      <c r="AS44" s="255"/>
      <c r="AT44" s="25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5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5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5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58" t="str">
        <f t="shared" ca="1" si="156"/>
        <v/>
      </c>
      <c r="ER44" s="25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58">
        <f t="shared" si="169"/>
        <v>1</v>
      </c>
      <c r="FE44" s="54" t="str">
        <f t="shared" si="170"/>
        <v/>
      </c>
      <c r="FF44" s="54" t="str">
        <f t="shared" si="171"/>
        <v/>
      </c>
      <c r="FG44" s="54" t="str">
        <f t="shared" si="172"/>
        <v/>
      </c>
      <c r="FH44" s="54" t="str">
        <f t="shared" si="173"/>
        <v/>
      </c>
      <c r="FI44" s="258" t="str">
        <f>IF(B44=0,"",COUNTIF(FD$6:FD44,FD44))</f>
        <v/>
      </c>
      <c r="FJ44" s="54" t="str">
        <f t="shared" si="174"/>
        <v/>
      </c>
      <c r="FK44" s="259" t="str">
        <f t="shared" si="175"/>
        <v/>
      </c>
      <c r="FL44" s="54" t="str">
        <f t="shared" si="176"/>
        <v/>
      </c>
      <c r="FM44" s="54" t="str">
        <f t="shared" si="177"/>
        <v/>
      </c>
      <c r="FN44" s="54" t="str">
        <f t="shared" si="178"/>
        <v/>
      </c>
      <c r="FO44" s="54" t="str">
        <f t="shared" si="179"/>
        <v/>
      </c>
    </row>
    <row r="45" spans="1:171" ht="17.25">
      <c r="A45" s="252">
        <v>40</v>
      </c>
      <c r="B45" s="252">
        <f>COUNTIF('中間シート (2)'!M:M,行政集計シート※記入不要です!A45)</f>
        <v>0</v>
      </c>
      <c r="C45" s="260" t="str">
        <f t="shared" si="186"/>
        <v/>
      </c>
      <c r="D45" s="260" t="str">
        <f t="shared" si="185"/>
        <v/>
      </c>
      <c r="E45" s="260" t="str">
        <f t="shared" si="182"/>
        <v/>
      </c>
      <c r="F45" s="261"/>
      <c r="G45" s="254" t="str">
        <f>IFERROR(VLOOKUP($A45,'中間シート (2)'!$M$6:$AR$65,G$1,FALSE),"")</f>
        <v/>
      </c>
      <c r="H45" s="254" t="str">
        <f>IFERROR(VLOOKUP($A45,'中間シート (2)'!$M$6:$AR$65,H$1,FALSE),"")</f>
        <v/>
      </c>
      <c r="I45" s="254" t="str">
        <f>IFERROR(VLOOKUP($A45,'中間シート (2)'!$M$6:$AR$65,I$1,FALSE),"")</f>
        <v/>
      </c>
      <c r="J45" s="254" t="str">
        <f>IFERROR(VLOOKUP($A45,'中間シート (2)'!$M$6:$AR$65,J$1,FALSE),"")</f>
        <v/>
      </c>
      <c r="K45" s="254" t="str">
        <f>IFERROR(VLOOKUP($A45,'中間シート (2)'!$M$6:$AR$65,K$1,FALSE),"")</f>
        <v/>
      </c>
      <c r="L45" s="254" t="str">
        <f>IFERROR(VLOOKUP($A45,'中間シート (2)'!$M$6:$AR$65,L$1,FALSE),"")</f>
        <v/>
      </c>
      <c r="M45" s="254" t="str">
        <f>IFERROR(VLOOKUP($A45,'中間シート (2)'!$M$6:$AR$65,M$1,FALSE),"")</f>
        <v/>
      </c>
      <c r="N45" s="254" t="str">
        <f>IFERROR(VLOOKUP($A45,'中間シート (2)'!$M$6:$AR$65,N$1,FALSE),"")</f>
        <v/>
      </c>
      <c r="O45" s="254" t="str">
        <f>IFERROR(VLOOKUP($A45,'中間シート (2)'!$M$6:$AR$65,O$1,FALSE),"")</f>
        <v/>
      </c>
      <c r="P45" s="254" t="str">
        <f>IFERROR(VLOOKUP($A45,'中間シート (2)'!$M$6:$AR$65,P$1,FALSE),"")</f>
        <v/>
      </c>
      <c r="Q45" s="254" t="str">
        <f>IFERROR(VLOOKUP($A45,'中間シート (2)'!$M$6:$AR$65,Q$1,FALSE),"")</f>
        <v/>
      </c>
      <c r="R45" s="254" t="str">
        <f>IFERROR(VLOOKUP($A45,'中間シート (2)'!$M$6:$AR$65,R$1,FALSE),"")</f>
        <v/>
      </c>
      <c r="S45" s="254" t="str">
        <f>IFERROR(VLOOKUP($A45,'中間シート (2)'!$M$6:$AR$65,S$1,FALSE),"")</f>
        <v/>
      </c>
      <c r="T45" s="254" t="str">
        <f>IFERROR(VLOOKUP($A45,'中間シート (2)'!$M$6:$AR$65,T$1,FALSE),"")</f>
        <v/>
      </c>
      <c r="U45" s="254" t="str">
        <f>IFERROR(VLOOKUP($A45,'中間シート (2)'!$M$6:$AR$65,U$1,FALSE),"")</f>
        <v/>
      </c>
      <c r="V45" s="254"/>
      <c r="W45" s="254" t="str">
        <f>IFERROR(VLOOKUP($A45,'中間シート (2)'!$M$6:$AR$65,W$1,FALSE),"")</f>
        <v/>
      </c>
      <c r="X45" s="254" t="str">
        <f>IFERROR(VLOOKUP($A45,'中間シート (2)'!$M$6:$AR$65,X$1,FALSE),"")</f>
        <v/>
      </c>
      <c r="Y45" s="254" t="str">
        <f>IFERROR(VLOOKUP($A45,'中間シート (2)'!$M$6:$AR$65,Y$1,FALSE),"")</f>
        <v/>
      </c>
      <c r="Z45" s="254" t="str">
        <f>IFERROR(VLOOKUP($A45,'中間シート (2)'!$M$6:$AR$65,Z$1,FALSE),"")</f>
        <v/>
      </c>
      <c r="AA45" s="254" t="str">
        <f>IFERROR(VLOOKUP($A45,'中間シート (2)'!$M$6:$AR$65,AA$1,FALSE),"")</f>
        <v/>
      </c>
      <c r="AB45" s="254" t="str">
        <f>IFERROR(VLOOKUP($A45,'中間シート (2)'!$M$6:$AR$65,AB$1,FALSE),"")</f>
        <v/>
      </c>
      <c r="AC45" s="254" t="str">
        <f>IFERROR(VLOOKUP($A45,'中間シート (2)'!$M$6:$AR$65,AC$1,FALSE),"")</f>
        <v/>
      </c>
      <c r="AD45" s="254" t="str">
        <f>IFERROR(VLOOKUP($A45,'中間シート (2)'!$M$6:$AR$65,AD$1,FALSE),"")</f>
        <v/>
      </c>
      <c r="AE45" s="254"/>
      <c r="AF45" s="254"/>
      <c r="AG45" s="254"/>
      <c r="AH45" s="269" t="str">
        <f>IFERROR(VLOOKUP($A45,'中間シート (2)'!$M$6:$BC$67,AH$1,FALSE),"")</f>
        <v/>
      </c>
      <c r="AI45" s="269" t="str">
        <f>IFERROR(VLOOKUP($A45,'中間シート (2)'!$M$6:$BC$67,AI$1,FALSE),"")</f>
        <v/>
      </c>
      <c r="AJ45" s="269" t="str">
        <f>IFERROR(VLOOKUP($A45,'中間シート (2)'!$M$6:$BC$67,AJ$1,FALSE),"")</f>
        <v/>
      </c>
      <c r="AK45" s="269" t="str">
        <f>IFERROR(VLOOKUP($A45,'中間シート (2)'!$M$6:$BC$67,AK$1,FALSE),"")</f>
        <v/>
      </c>
      <c r="AL45" s="269" t="str">
        <f>IFERROR(VLOOKUP($A45,'中間シート (2)'!$M$6:$BC$67,AL$1,FALSE),"")</f>
        <v/>
      </c>
      <c r="AM45" s="269" t="str">
        <f>IFERROR(VLOOKUP($A45,'中間シート (2)'!$M$6:$BC$67,AM$1,FALSE),"")</f>
        <v/>
      </c>
      <c r="AN45" s="269" t="str">
        <f>IFERROR(VLOOKUP($A45,'中間シート (2)'!$M$6:$BC$67,AN$1,FALSE),"")</f>
        <v/>
      </c>
      <c r="AO45" s="269" t="str">
        <f>IFERROR(VLOOKUP($A45,'中間シート (2)'!$M$6:$BC$67,AO$1,FALSE),"")</f>
        <v/>
      </c>
      <c r="AR45" s="255"/>
      <c r="AS45" s="255"/>
      <c r="AT45" s="25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5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5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5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58" t="str">
        <f t="shared" ca="1" si="156"/>
        <v/>
      </c>
      <c r="ER45" s="25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58">
        <f t="shared" si="169"/>
        <v>1</v>
      </c>
      <c r="FE45" s="54" t="str">
        <f t="shared" si="170"/>
        <v/>
      </c>
      <c r="FF45" s="54" t="str">
        <f t="shared" si="171"/>
        <v/>
      </c>
      <c r="FG45" s="54" t="str">
        <f t="shared" si="172"/>
        <v/>
      </c>
      <c r="FH45" s="54" t="str">
        <f t="shared" si="173"/>
        <v/>
      </c>
      <c r="FI45" s="258" t="str">
        <f>IF(B45=0,"",COUNTIF(FD$6:FD45,FD45))</f>
        <v/>
      </c>
      <c r="FJ45" s="54" t="str">
        <f t="shared" si="174"/>
        <v/>
      </c>
      <c r="FK45" s="259" t="str">
        <f t="shared" si="175"/>
        <v/>
      </c>
      <c r="FL45" s="54" t="str">
        <f t="shared" si="176"/>
        <v/>
      </c>
      <c r="FM45" s="54" t="str">
        <f t="shared" si="177"/>
        <v/>
      </c>
      <c r="FN45" s="54" t="str">
        <f t="shared" si="178"/>
        <v/>
      </c>
      <c r="FO45" s="54" t="str">
        <f t="shared" si="179"/>
        <v/>
      </c>
    </row>
    <row r="46" spans="1:171" ht="17.25">
      <c r="A46" s="252">
        <v>41</v>
      </c>
      <c r="B46" s="252">
        <f>COUNTIF('中間シート (2)'!M:M,行政集計シート※記入不要です!A46)</f>
        <v>0</v>
      </c>
      <c r="C46" s="260" t="str">
        <f t="shared" si="186"/>
        <v/>
      </c>
      <c r="D46" s="260" t="str">
        <f t="shared" si="185"/>
        <v/>
      </c>
      <c r="E46" s="260" t="str">
        <f t="shared" si="182"/>
        <v/>
      </c>
      <c r="F46" s="261"/>
      <c r="G46" s="254" t="str">
        <f>IFERROR(VLOOKUP($A46,'中間シート (2)'!$M$6:$AR$65,G$1,FALSE),"")</f>
        <v/>
      </c>
      <c r="H46" s="254" t="str">
        <f>IFERROR(VLOOKUP($A46,'中間シート (2)'!$M$6:$AR$65,H$1,FALSE),"")</f>
        <v/>
      </c>
      <c r="I46" s="254" t="str">
        <f>IFERROR(VLOOKUP($A46,'中間シート (2)'!$M$6:$AR$65,I$1,FALSE),"")</f>
        <v/>
      </c>
      <c r="J46" s="254" t="str">
        <f>IFERROR(VLOOKUP($A46,'中間シート (2)'!$M$6:$AR$65,J$1,FALSE),"")</f>
        <v/>
      </c>
      <c r="K46" s="254" t="str">
        <f>IFERROR(VLOOKUP($A46,'中間シート (2)'!$M$6:$AR$65,K$1,FALSE),"")</f>
        <v/>
      </c>
      <c r="L46" s="254" t="str">
        <f>IFERROR(VLOOKUP($A46,'中間シート (2)'!$M$6:$AR$65,L$1,FALSE),"")</f>
        <v/>
      </c>
      <c r="M46" s="254" t="str">
        <f>IFERROR(VLOOKUP($A46,'中間シート (2)'!$M$6:$AR$65,M$1,FALSE),"")</f>
        <v/>
      </c>
      <c r="N46" s="254" t="str">
        <f>IFERROR(VLOOKUP($A46,'中間シート (2)'!$M$6:$AR$65,N$1,FALSE),"")</f>
        <v/>
      </c>
      <c r="O46" s="254" t="str">
        <f>IFERROR(VLOOKUP($A46,'中間シート (2)'!$M$6:$AR$65,O$1,FALSE),"")</f>
        <v/>
      </c>
      <c r="P46" s="254" t="str">
        <f>IFERROR(VLOOKUP($A46,'中間シート (2)'!$M$6:$AR$65,P$1,FALSE),"")</f>
        <v/>
      </c>
      <c r="Q46" s="254" t="str">
        <f>IFERROR(VLOOKUP($A46,'中間シート (2)'!$M$6:$AR$65,Q$1,FALSE),"")</f>
        <v/>
      </c>
      <c r="R46" s="254" t="str">
        <f>IFERROR(VLOOKUP($A46,'中間シート (2)'!$M$6:$AR$65,R$1,FALSE),"")</f>
        <v/>
      </c>
      <c r="S46" s="254" t="str">
        <f>IFERROR(VLOOKUP($A46,'中間シート (2)'!$M$6:$AR$65,S$1,FALSE),"")</f>
        <v/>
      </c>
      <c r="T46" s="254" t="str">
        <f>IFERROR(VLOOKUP($A46,'中間シート (2)'!$M$6:$AR$65,T$1,FALSE),"")</f>
        <v/>
      </c>
      <c r="U46" s="254" t="str">
        <f>IFERROR(VLOOKUP($A46,'中間シート (2)'!$M$6:$AR$65,U$1,FALSE),"")</f>
        <v/>
      </c>
      <c r="V46" s="254"/>
      <c r="W46" s="254" t="str">
        <f>IFERROR(VLOOKUP($A46,'中間シート (2)'!$M$6:$AR$65,W$1,FALSE),"")</f>
        <v/>
      </c>
      <c r="X46" s="254" t="str">
        <f>IFERROR(VLOOKUP($A46,'中間シート (2)'!$M$6:$AR$65,X$1,FALSE),"")</f>
        <v/>
      </c>
      <c r="Y46" s="254" t="str">
        <f>IFERROR(VLOOKUP($A46,'中間シート (2)'!$M$6:$AR$65,Y$1,FALSE),"")</f>
        <v/>
      </c>
      <c r="Z46" s="254" t="str">
        <f>IFERROR(VLOOKUP($A46,'中間シート (2)'!$M$6:$AR$65,Z$1,FALSE),"")</f>
        <v/>
      </c>
      <c r="AA46" s="254" t="str">
        <f>IFERROR(VLOOKUP($A46,'中間シート (2)'!$M$6:$AR$65,AA$1,FALSE),"")</f>
        <v/>
      </c>
      <c r="AB46" s="254" t="str">
        <f>IFERROR(VLOOKUP($A46,'中間シート (2)'!$M$6:$AR$65,AB$1,FALSE),"")</f>
        <v/>
      </c>
      <c r="AC46" s="254" t="str">
        <f>IFERROR(VLOOKUP($A46,'中間シート (2)'!$M$6:$AR$65,AC$1,FALSE),"")</f>
        <v/>
      </c>
      <c r="AD46" s="254" t="str">
        <f>IFERROR(VLOOKUP($A46,'中間シート (2)'!$M$6:$AR$65,AD$1,FALSE),"")</f>
        <v/>
      </c>
      <c r="AE46" s="254"/>
      <c r="AF46" s="254"/>
      <c r="AG46" s="254"/>
      <c r="AH46" s="269" t="str">
        <f>IFERROR(VLOOKUP($A46,'中間シート (2)'!$M$6:$BC$67,AH$1,FALSE),"")</f>
        <v/>
      </c>
      <c r="AI46" s="269" t="str">
        <f>IFERROR(VLOOKUP($A46,'中間シート (2)'!$M$6:$BC$67,AI$1,FALSE),"")</f>
        <v/>
      </c>
      <c r="AJ46" s="269" t="str">
        <f>IFERROR(VLOOKUP($A46,'中間シート (2)'!$M$6:$BC$67,AJ$1,FALSE),"")</f>
        <v/>
      </c>
      <c r="AK46" s="269" t="str">
        <f>IFERROR(VLOOKUP($A46,'中間シート (2)'!$M$6:$BC$67,AK$1,FALSE),"")</f>
        <v/>
      </c>
      <c r="AL46" s="269" t="str">
        <f>IFERROR(VLOOKUP($A46,'中間シート (2)'!$M$6:$BC$67,AL$1,FALSE),"")</f>
        <v/>
      </c>
      <c r="AM46" s="269" t="str">
        <f>IFERROR(VLOOKUP($A46,'中間シート (2)'!$M$6:$BC$67,AM$1,FALSE),"")</f>
        <v/>
      </c>
      <c r="AN46" s="269" t="str">
        <f>IFERROR(VLOOKUP($A46,'中間シート (2)'!$M$6:$BC$67,AN$1,FALSE),"")</f>
        <v/>
      </c>
      <c r="AO46" s="269" t="str">
        <f>IFERROR(VLOOKUP($A46,'中間シート (2)'!$M$6:$BC$67,AO$1,FALSE),"")</f>
        <v/>
      </c>
      <c r="AR46" s="255"/>
      <c r="AS46" s="255"/>
      <c r="AT46" s="25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5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5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5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58" t="str">
        <f t="shared" ca="1" si="156"/>
        <v/>
      </c>
      <c r="ER46" s="25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58">
        <f t="shared" si="169"/>
        <v>1</v>
      </c>
      <c r="FE46" s="54" t="str">
        <f t="shared" si="170"/>
        <v/>
      </c>
      <c r="FF46" s="54" t="str">
        <f t="shared" si="171"/>
        <v/>
      </c>
      <c r="FG46" s="54" t="str">
        <f t="shared" si="172"/>
        <v/>
      </c>
      <c r="FH46" s="54" t="str">
        <f t="shared" si="173"/>
        <v/>
      </c>
      <c r="FI46" s="258" t="str">
        <f>IF(B46=0,"",COUNTIF(FD$6:FD46,FD46))</f>
        <v/>
      </c>
      <c r="FJ46" s="54" t="str">
        <f t="shared" si="174"/>
        <v/>
      </c>
      <c r="FK46" s="259" t="str">
        <f t="shared" si="175"/>
        <v/>
      </c>
      <c r="FL46" s="54" t="str">
        <f t="shared" si="176"/>
        <v/>
      </c>
      <c r="FM46" s="54" t="str">
        <f t="shared" si="177"/>
        <v/>
      </c>
      <c r="FN46" s="54" t="str">
        <f t="shared" si="178"/>
        <v/>
      </c>
      <c r="FO46" s="54" t="str">
        <f t="shared" si="179"/>
        <v/>
      </c>
    </row>
    <row r="47" spans="1:171" ht="17.25">
      <c r="A47" s="252">
        <v>42</v>
      </c>
      <c r="B47" s="252">
        <f>COUNTIF('中間シート (2)'!M:M,行政集計シート※記入不要です!A47)</f>
        <v>0</v>
      </c>
      <c r="C47" s="260" t="str">
        <f t="shared" si="186"/>
        <v/>
      </c>
      <c r="D47" s="260" t="str">
        <f t="shared" si="185"/>
        <v/>
      </c>
      <c r="E47" s="260" t="str">
        <f t="shared" si="182"/>
        <v/>
      </c>
      <c r="F47" s="261"/>
      <c r="G47" s="254" t="str">
        <f>IFERROR(VLOOKUP($A47,'中間シート (2)'!$M$6:$AR$65,G$1,FALSE),"")</f>
        <v/>
      </c>
      <c r="H47" s="254" t="str">
        <f>IFERROR(VLOOKUP($A47,'中間シート (2)'!$M$6:$AR$65,H$1,FALSE),"")</f>
        <v/>
      </c>
      <c r="I47" s="254" t="str">
        <f>IFERROR(VLOOKUP($A47,'中間シート (2)'!$M$6:$AR$65,I$1,FALSE),"")</f>
        <v/>
      </c>
      <c r="J47" s="254" t="str">
        <f>IFERROR(VLOOKUP($A47,'中間シート (2)'!$M$6:$AR$65,J$1,FALSE),"")</f>
        <v/>
      </c>
      <c r="K47" s="254" t="str">
        <f>IFERROR(VLOOKUP($A47,'中間シート (2)'!$M$6:$AR$65,K$1,FALSE),"")</f>
        <v/>
      </c>
      <c r="L47" s="254" t="str">
        <f>IFERROR(VLOOKUP($A47,'中間シート (2)'!$M$6:$AR$65,L$1,FALSE),"")</f>
        <v/>
      </c>
      <c r="M47" s="254" t="str">
        <f>IFERROR(VLOOKUP($A47,'中間シート (2)'!$M$6:$AR$65,M$1,FALSE),"")</f>
        <v/>
      </c>
      <c r="N47" s="254" t="str">
        <f>IFERROR(VLOOKUP($A47,'中間シート (2)'!$M$6:$AR$65,N$1,FALSE),"")</f>
        <v/>
      </c>
      <c r="O47" s="254" t="str">
        <f>IFERROR(VLOOKUP($A47,'中間シート (2)'!$M$6:$AR$65,O$1,FALSE),"")</f>
        <v/>
      </c>
      <c r="P47" s="254" t="str">
        <f>IFERROR(VLOOKUP($A47,'中間シート (2)'!$M$6:$AR$65,P$1,FALSE),"")</f>
        <v/>
      </c>
      <c r="Q47" s="254" t="str">
        <f>IFERROR(VLOOKUP($A47,'中間シート (2)'!$M$6:$AR$65,Q$1,FALSE),"")</f>
        <v/>
      </c>
      <c r="R47" s="254" t="str">
        <f>IFERROR(VLOOKUP($A47,'中間シート (2)'!$M$6:$AR$65,R$1,FALSE),"")</f>
        <v/>
      </c>
      <c r="S47" s="254" t="str">
        <f>IFERROR(VLOOKUP($A47,'中間シート (2)'!$M$6:$AR$65,S$1,FALSE),"")</f>
        <v/>
      </c>
      <c r="T47" s="254" t="str">
        <f>IFERROR(VLOOKUP($A47,'中間シート (2)'!$M$6:$AR$65,T$1,FALSE),"")</f>
        <v/>
      </c>
      <c r="U47" s="254" t="str">
        <f>IFERROR(VLOOKUP($A47,'中間シート (2)'!$M$6:$AR$65,U$1,FALSE),"")</f>
        <v/>
      </c>
      <c r="V47" s="254"/>
      <c r="W47" s="254" t="str">
        <f>IFERROR(VLOOKUP($A47,'中間シート (2)'!$M$6:$AR$65,W$1,FALSE),"")</f>
        <v/>
      </c>
      <c r="X47" s="254" t="str">
        <f>IFERROR(VLOOKUP($A47,'中間シート (2)'!$M$6:$AR$65,X$1,FALSE),"")</f>
        <v/>
      </c>
      <c r="Y47" s="254" t="str">
        <f>IFERROR(VLOOKUP($A47,'中間シート (2)'!$M$6:$AR$65,Y$1,FALSE),"")</f>
        <v/>
      </c>
      <c r="Z47" s="254" t="str">
        <f>IFERROR(VLOOKUP($A47,'中間シート (2)'!$M$6:$AR$65,Z$1,FALSE),"")</f>
        <v/>
      </c>
      <c r="AA47" s="254" t="str">
        <f>IFERROR(VLOOKUP($A47,'中間シート (2)'!$M$6:$AR$65,AA$1,FALSE),"")</f>
        <v/>
      </c>
      <c r="AB47" s="254" t="str">
        <f>IFERROR(VLOOKUP($A47,'中間シート (2)'!$M$6:$AR$65,AB$1,FALSE),"")</f>
        <v/>
      </c>
      <c r="AC47" s="254" t="str">
        <f>IFERROR(VLOOKUP($A47,'中間シート (2)'!$M$6:$AR$65,AC$1,FALSE),"")</f>
        <v/>
      </c>
      <c r="AD47" s="254" t="str">
        <f>IFERROR(VLOOKUP($A47,'中間シート (2)'!$M$6:$AR$65,AD$1,FALSE),"")</f>
        <v/>
      </c>
      <c r="AE47" s="254"/>
      <c r="AF47" s="254"/>
      <c r="AG47" s="254"/>
      <c r="AH47" s="269" t="str">
        <f>IFERROR(VLOOKUP($A47,'中間シート (2)'!$M$6:$BC$67,AH$1,FALSE),"")</f>
        <v/>
      </c>
      <c r="AI47" s="269" t="str">
        <f>IFERROR(VLOOKUP($A47,'中間シート (2)'!$M$6:$BC$67,AI$1,FALSE),"")</f>
        <v/>
      </c>
      <c r="AJ47" s="269" t="str">
        <f>IFERROR(VLOOKUP($A47,'中間シート (2)'!$M$6:$BC$67,AJ$1,FALSE),"")</f>
        <v/>
      </c>
      <c r="AK47" s="269" t="str">
        <f>IFERROR(VLOOKUP($A47,'中間シート (2)'!$M$6:$BC$67,AK$1,FALSE),"")</f>
        <v/>
      </c>
      <c r="AL47" s="269" t="str">
        <f>IFERROR(VLOOKUP($A47,'中間シート (2)'!$M$6:$BC$67,AL$1,FALSE),"")</f>
        <v/>
      </c>
      <c r="AM47" s="269" t="str">
        <f>IFERROR(VLOOKUP($A47,'中間シート (2)'!$M$6:$BC$67,AM$1,FALSE),"")</f>
        <v/>
      </c>
      <c r="AN47" s="269" t="str">
        <f>IFERROR(VLOOKUP($A47,'中間シート (2)'!$M$6:$BC$67,AN$1,FALSE),"")</f>
        <v/>
      </c>
      <c r="AO47" s="269" t="str">
        <f>IFERROR(VLOOKUP($A47,'中間シート (2)'!$M$6:$BC$67,AO$1,FALSE),"")</f>
        <v/>
      </c>
      <c r="AR47" s="255"/>
      <c r="AS47" s="255"/>
      <c r="AT47" s="25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5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5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5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58" t="str">
        <f t="shared" ca="1" si="156"/>
        <v/>
      </c>
      <c r="ER47" s="25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58">
        <f t="shared" si="169"/>
        <v>1</v>
      </c>
      <c r="FE47" s="54" t="str">
        <f t="shared" si="170"/>
        <v/>
      </c>
      <c r="FF47" s="54" t="str">
        <f t="shared" si="171"/>
        <v/>
      </c>
      <c r="FG47" s="54" t="str">
        <f t="shared" si="172"/>
        <v/>
      </c>
      <c r="FH47" s="54" t="str">
        <f t="shared" si="173"/>
        <v/>
      </c>
      <c r="FI47" s="258" t="str">
        <f>IF(B47=0,"",COUNTIF(FD$6:FD47,FD47))</f>
        <v/>
      </c>
      <c r="FJ47" s="54" t="str">
        <f t="shared" si="174"/>
        <v/>
      </c>
      <c r="FK47" s="259" t="str">
        <f t="shared" si="175"/>
        <v/>
      </c>
      <c r="FL47" s="54" t="str">
        <f t="shared" si="176"/>
        <v/>
      </c>
      <c r="FM47" s="54" t="str">
        <f t="shared" si="177"/>
        <v/>
      </c>
      <c r="FN47" s="54" t="str">
        <f t="shared" si="178"/>
        <v/>
      </c>
      <c r="FO47" s="54" t="str">
        <f t="shared" si="179"/>
        <v/>
      </c>
    </row>
    <row r="48" spans="1:171" ht="17.25">
      <c r="A48" s="252">
        <v>43</v>
      </c>
      <c r="B48" s="252">
        <f>COUNTIF('中間シート (2)'!M:M,行政集計シート※記入不要です!A48)</f>
        <v>0</v>
      </c>
      <c r="C48" s="260" t="str">
        <f t="shared" si="186"/>
        <v/>
      </c>
      <c r="D48" s="260" t="str">
        <f t="shared" si="185"/>
        <v/>
      </c>
      <c r="E48" s="260" t="str">
        <f t="shared" si="182"/>
        <v/>
      </c>
      <c r="F48" s="261"/>
      <c r="G48" s="254" t="str">
        <f>IFERROR(VLOOKUP($A48,'中間シート (2)'!$M$6:$AR$65,G$1,FALSE),"")</f>
        <v/>
      </c>
      <c r="H48" s="254" t="str">
        <f>IFERROR(VLOOKUP($A48,'中間シート (2)'!$M$6:$AR$65,H$1,FALSE),"")</f>
        <v/>
      </c>
      <c r="I48" s="254" t="str">
        <f>IFERROR(VLOOKUP($A48,'中間シート (2)'!$M$6:$AR$65,I$1,FALSE),"")</f>
        <v/>
      </c>
      <c r="J48" s="254" t="str">
        <f>IFERROR(VLOOKUP($A48,'中間シート (2)'!$M$6:$AR$65,J$1,FALSE),"")</f>
        <v/>
      </c>
      <c r="K48" s="254" t="str">
        <f>IFERROR(VLOOKUP($A48,'中間シート (2)'!$M$6:$AR$65,K$1,FALSE),"")</f>
        <v/>
      </c>
      <c r="L48" s="254" t="str">
        <f>IFERROR(VLOOKUP($A48,'中間シート (2)'!$M$6:$AR$65,L$1,FALSE),"")</f>
        <v/>
      </c>
      <c r="M48" s="254" t="str">
        <f>IFERROR(VLOOKUP($A48,'中間シート (2)'!$M$6:$AR$65,M$1,FALSE),"")</f>
        <v/>
      </c>
      <c r="N48" s="254" t="str">
        <f>IFERROR(VLOOKUP($A48,'中間シート (2)'!$M$6:$AR$65,N$1,FALSE),"")</f>
        <v/>
      </c>
      <c r="O48" s="254" t="str">
        <f>IFERROR(VLOOKUP($A48,'中間シート (2)'!$M$6:$AR$65,O$1,FALSE),"")</f>
        <v/>
      </c>
      <c r="P48" s="254" t="str">
        <f>IFERROR(VLOOKUP($A48,'中間シート (2)'!$M$6:$AR$65,P$1,FALSE),"")</f>
        <v/>
      </c>
      <c r="Q48" s="254" t="str">
        <f>IFERROR(VLOOKUP($A48,'中間シート (2)'!$M$6:$AR$65,Q$1,FALSE),"")</f>
        <v/>
      </c>
      <c r="R48" s="254" t="str">
        <f>IFERROR(VLOOKUP($A48,'中間シート (2)'!$M$6:$AR$65,R$1,FALSE),"")</f>
        <v/>
      </c>
      <c r="S48" s="254" t="str">
        <f>IFERROR(VLOOKUP($A48,'中間シート (2)'!$M$6:$AR$65,S$1,FALSE),"")</f>
        <v/>
      </c>
      <c r="T48" s="254" t="str">
        <f>IFERROR(VLOOKUP($A48,'中間シート (2)'!$M$6:$AR$65,T$1,FALSE),"")</f>
        <v/>
      </c>
      <c r="U48" s="254" t="str">
        <f>IFERROR(VLOOKUP($A48,'中間シート (2)'!$M$6:$AR$65,U$1,FALSE),"")</f>
        <v/>
      </c>
      <c r="V48" s="254"/>
      <c r="W48" s="254" t="str">
        <f>IFERROR(VLOOKUP($A48,'中間シート (2)'!$M$6:$AR$65,W$1,FALSE),"")</f>
        <v/>
      </c>
      <c r="X48" s="254" t="str">
        <f>IFERROR(VLOOKUP($A48,'中間シート (2)'!$M$6:$AR$65,X$1,FALSE),"")</f>
        <v/>
      </c>
      <c r="Y48" s="254" t="str">
        <f>IFERROR(VLOOKUP($A48,'中間シート (2)'!$M$6:$AR$65,Y$1,FALSE),"")</f>
        <v/>
      </c>
      <c r="Z48" s="254" t="str">
        <f>IFERROR(VLOOKUP($A48,'中間シート (2)'!$M$6:$AR$65,Z$1,FALSE),"")</f>
        <v/>
      </c>
      <c r="AA48" s="254" t="str">
        <f>IFERROR(VLOOKUP($A48,'中間シート (2)'!$M$6:$AR$65,AA$1,FALSE),"")</f>
        <v/>
      </c>
      <c r="AB48" s="254" t="str">
        <f>IFERROR(VLOOKUP($A48,'中間シート (2)'!$M$6:$AR$65,AB$1,FALSE),"")</f>
        <v/>
      </c>
      <c r="AC48" s="254" t="str">
        <f>IFERROR(VLOOKUP($A48,'中間シート (2)'!$M$6:$AR$65,AC$1,FALSE),"")</f>
        <v/>
      </c>
      <c r="AD48" s="254" t="str">
        <f>IFERROR(VLOOKUP($A48,'中間シート (2)'!$M$6:$AR$65,AD$1,FALSE),"")</f>
        <v/>
      </c>
      <c r="AE48" s="254"/>
      <c r="AF48" s="254"/>
      <c r="AG48" s="254"/>
      <c r="AH48" s="269" t="str">
        <f>IFERROR(VLOOKUP($A48,'中間シート (2)'!$M$6:$BC$67,AH$1,FALSE),"")</f>
        <v/>
      </c>
      <c r="AI48" s="269" t="str">
        <f>IFERROR(VLOOKUP($A48,'中間シート (2)'!$M$6:$BC$67,AI$1,FALSE),"")</f>
        <v/>
      </c>
      <c r="AJ48" s="269" t="str">
        <f>IFERROR(VLOOKUP($A48,'中間シート (2)'!$M$6:$BC$67,AJ$1,FALSE),"")</f>
        <v/>
      </c>
      <c r="AK48" s="269" t="str">
        <f>IFERROR(VLOOKUP($A48,'中間シート (2)'!$M$6:$BC$67,AK$1,FALSE),"")</f>
        <v/>
      </c>
      <c r="AL48" s="269" t="str">
        <f>IFERROR(VLOOKUP($A48,'中間シート (2)'!$M$6:$BC$67,AL$1,FALSE),"")</f>
        <v/>
      </c>
      <c r="AM48" s="269" t="str">
        <f>IFERROR(VLOOKUP($A48,'中間シート (2)'!$M$6:$BC$67,AM$1,FALSE),"")</f>
        <v/>
      </c>
      <c r="AN48" s="269" t="str">
        <f>IFERROR(VLOOKUP($A48,'中間シート (2)'!$M$6:$BC$67,AN$1,FALSE),"")</f>
        <v/>
      </c>
      <c r="AO48" s="269" t="str">
        <f>IFERROR(VLOOKUP($A48,'中間シート (2)'!$M$6:$BC$67,AO$1,FALSE),"")</f>
        <v/>
      </c>
      <c r="AR48" s="255"/>
      <c r="AS48" s="255"/>
      <c r="AT48" s="25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5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5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5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58" t="str">
        <f t="shared" ca="1" si="156"/>
        <v/>
      </c>
      <c r="ER48" s="25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58">
        <f t="shared" si="169"/>
        <v>1</v>
      </c>
      <c r="FE48" s="54" t="str">
        <f t="shared" si="170"/>
        <v/>
      </c>
      <c r="FF48" s="54" t="str">
        <f t="shared" si="171"/>
        <v/>
      </c>
      <c r="FG48" s="54" t="str">
        <f t="shared" si="172"/>
        <v/>
      </c>
      <c r="FH48" s="54" t="str">
        <f t="shared" si="173"/>
        <v/>
      </c>
      <c r="FI48" s="258" t="str">
        <f>IF(B48=0,"",COUNTIF(FD$6:FD48,FD48))</f>
        <v/>
      </c>
      <c r="FJ48" s="54" t="str">
        <f t="shared" si="174"/>
        <v/>
      </c>
      <c r="FK48" s="259" t="str">
        <f t="shared" si="175"/>
        <v/>
      </c>
      <c r="FL48" s="54" t="str">
        <f t="shared" si="176"/>
        <v/>
      </c>
      <c r="FM48" s="54" t="str">
        <f t="shared" si="177"/>
        <v/>
      </c>
      <c r="FN48" s="54" t="str">
        <f t="shared" si="178"/>
        <v/>
      </c>
      <c r="FO48" s="54" t="str">
        <f t="shared" si="179"/>
        <v/>
      </c>
    </row>
    <row r="49" spans="1:171" ht="17.25">
      <c r="A49" s="252">
        <v>44</v>
      </c>
      <c r="B49" s="252">
        <f>COUNTIF('中間シート (2)'!M:M,行政集計シート※記入不要です!A49)</f>
        <v>0</v>
      </c>
      <c r="C49" s="260" t="str">
        <f t="shared" si="186"/>
        <v/>
      </c>
      <c r="D49" s="260" t="str">
        <f t="shared" si="185"/>
        <v/>
      </c>
      <c r="E49" s="260" t="str">
        <f t="shared" si="182"/>
        <v/>
      </c>
      <c r="F49" s="261"/>
      <c r="G49" s="254" t="str">
        <f>IFERROR(VLOOKUP($A49,'中間シート (2)'!$M$6:$AR$65,G$1,FALSE),"")</f>
        <v/>
      </c>
      <c r="H49" s="254" t="str">
        <f>IFERROR(VLOOKUP($A49,'中間シート (2)'!$M$6:$AR$65,H$1,FALSE),"")</f>
        <v/>
      </c>
      <c r="I49" s="254" t="str">
        <f>IFERROR(VLOOKUP($A49,'中間シート (2)'!$M$6:$AR$65,I$1,FALSE),"")</f>
        <v/>
      </c>
      <c r="J49" s="254" t="str">
        <f>IFERROR(VLOOKUP($A49,'中間シート (2)'!$M$6:$AR$65,J$1,FALSE),"")</f>
        <v/>
      </c>
      <c r="K49" s="254" t="str">
        <f>IFERROR(VLOOKUP($A49,'中間シート (2)'!$M$6:$AR$65,K$1,FALSE),"")</f>
        <v/>
      </c>
      <c r="L49" s="254" t="str">
        <f>IFERROR(VLOOKUP($A49,'中間シート (2)'!$M$6:$AR$65,L$1,FALSE),"")</f>
        <v/>
      </c>
      <c r="M49" s="254" t="str">
        <f>IFERROR(VLOOKUP($A49,'中間シート (2)'!$M$6:$AR$65,M$1,FALSE),"")</f>
        <v/>
      </c>
      <c r="N49" s="254" t="str">
        <f>IFERROR(VLOOKUP($A49,'中間シート (2)'!$M$6:$AR$65,N$1,FALSE),"")</f>
        <v/>
      </c>
      <c r="O49" s="254" t="str">
        <f>IFERROR(VLOOKUP($A49,'中間シート (2)'!$M$6:$AR$65,O$1,FALSE),"")</f>
        <v/>
      </c>
      <c r="P49" s="254" t="str">
        <f>IFERROR(VLOOKUP($A49,'中間シート (2)'!$M$6:$AR$65,P$1,FALSE),"")</f>
        <v/>
      </c>
      <c r="Q49" s="254" t="str">
        <f>IFERROR(VLOOKUP($A49,'中間シート (2)'!$M$6:$AR$65,Q$1,FALSE),"")</f>
        <v/>
      </c>
      <c r="R49" s="254" t="str">
        <f>IFERROR(VLOOKUP($A49,'中間シート (2)'!$M$6:$AR$65,R$1,FALSE),"")</f>
        <v/>
      </c>
      <c r="S49" s="254" t="str">
        <f>IFERROR(VLOOKUP($A49,'中間シート (2)'!$M$6:$AR$65,S$1,FALSE),"")</f>
        <v/>
      </c>
      <c r="T49" s="254" t="str">
        <f>IFERROR(VLOOKUP($A49,'中間シート (2)'!$M$6:$AR$65,T$1,FALSE),"")</f>
        <v/>
      </c>
      <c r="U49" s="254" t="str">
        <f>IFERROR(VLOOKUP($A49,'中間シート (2)'!$M$6:$AR$65,U$1,FALSE),"")</f>
        <v/>
      </c>
      <c r="V49" s="254"/>
      <c r="W49" s="254" t="str">
        <f>IFERROR(VLOOKUP($A49,'中間シート (2)'!$M$6:$AR$65,W$1,FALSE),"")</f>
        <v/>
      </c>
      <c r="X49" s="254" t="str">
        <f>IFERROR(VLOOKUP($A49,'中間シート (2)'!$M$6:$AR$65,X$1,FALSE),"")</f>
        <v/>
      </c>
      <c r="Y49" s="254" t="str">
        <f>IFERROR(VLOOKUP($A49,'中間シート (2)'!$M$6:$AR$65,Y$1,FALSE),"")</f>
        <v/>
      </c>
      <c r="Z49" s="254" t="str">
        <f>IFERROR(VLOOKUP($A49,'中間シート (2)'!$M$6:$AR$65,Z$1,FALSE),"")</f>
        <v/>
      </c>
      <c r="AA49" s="254" t="str">
        <f>IFERROR(VLOOKUP($A49,'中間シート (2)'!$M$6:$AR$65,AA$1,FALSE),"")</f>
        <v/>
      </c>
      <c r="AB49" s="254" t="str">
        <f>IFERROR(VLOOKUP($A49,'中間シート (2)'!$M$6:$AR$65,AB$1,FALSE),"")</f>
        <v/>
      </c>
      <c r="AC49" s="254" t="str">
        <f>IFERROR(VLOOKUP($A49,'中間シート (2)'!$M$6:$AR$65,AC$1,FALSE),"")</f>
        <v/>
      </c>
      <c r="AD49" s="254" t="str">
        <f>IFERROR(VLOOKUP($A49,'中間シート (2)'!$M$6:$AR$65,AD$1,FALSE),"")</f>
        <v/>
      </c>
      <c r="AE49" s="254"/>
      <c r="AF49" s="254"/>
      <c r="AG49" s="254"/>
      <c r="AH49" s="269" t="str">
        <f>IFERROR(VLOOKUP($A49,'中間シート (2)'!$M$6:$BC$67,AH$1,FALSE),"")</f>
        <v/>
      </c>
      <c r="AI49" s="269" t="str">
        <f>IFERROR(VLOOKUP($A49,'中間シート (2)'!$M$6:$BC$67,AI$1,FALSE),"")</f>
        <v/>
      </c>
      <c r="AJ49" s="269" t="str">
        <f>IFERROR(VLOOKUP($A49,'中間シート (2)'!$M$6:$BC$67,AJ$1,FALSE),"")</f>
        <v/>
      </c>
      <c r="AK49" s="269" t="str">
        <f>IFERROR(VLOOKUP($A49,'中間シート (2)'!$M$6:$BC$67,AK$1,FALSE),"")</f>
        <v/>
      </c>
      <c r="AL49" s="269" t="str">
        <f>IFERROR(VLOOKUP($A49,'中間シート (2)'!$M$6:$BC$67,AL$1,FALSE),"")</f>
        <v/>
      </c>
      <c r="AM49" s="269" t="str">
        <f>IFERROR(VLOOKUP($A49,'中間シート (2)'!$M$6:$BC$67,AM$1,FALSE),"")</f>
        <v/>
      </c>
      <c r="AN49" s="269" t="str">
        <f>IFERROR(VLOOKUP($A49,'中間シート (2)'!$M$6:$BC$67,AN$1,FALSE),"")</f>
        <v/>
      </c>
      <c r="AO49" s="269" t="str">
        <f>IFERROR(VLOOKUP($A49,'中間シート (2)'!$M$6:$BC$67,AO$1,FALSE),"")</f>
        <v/>
      </c>
      <c r="AR49" s="255"/>
      <c r="AS49" s="255"/>
      <c r="AT49" s="25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5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5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5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58" t="str">
        <f t="shared" ca="1" si="156"/>
        <v/>
      </c>
      <c r="ER49" s="25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58">
        <f t="shared" si="169"/>
        <v>1</v>
      </c>
      <c r="FE49" s="54" t="str">
        <f t="shared" si="170"/>
        <v/>
      </c>
      <c r="FF49" s="54" t="str">
        <f t="shared" si="171"/>
        <v/>
      </c>
      <c r="FG49" s="54" t="str">
        <f t="shared" si="172"/>
        <v/>
      </c>
      <c r="FH49" s="54" t="str">
        <f t="shared" si="173"/>
        <v/>
      </c>
      <c r="FI49" s="258" t="str">
        <f>IF(B49=0,"",COUNTIF(FD$6:FD49,FD49))</f>
        <v/>
      </c>
      <c r="FJ49" s="54" t="str">
        <f t="shared" si="174"/>
        <v/>
      </c>
      <c r="FK49" s="259" t="str">
        <f t="shared" si="175"/>
        <v/>
      </c>
      <c r="FL49" s="54" t="str">
        <f t="shared" si="176"/>
        <v/>
      </c>
      <c r="FM49" s="54" t="str">
        <f t="shared" si="177"/>
        <v/>
      </c>
      <c r="FN49" s="54" t="str">
        <f t="shared" si="178"/>
        <v/>
      </c>
      <c r="FO49" s="54" t="str">
        <f t="shared" si="179"/>
        <v/>
      </c>
    </row>
    <row r="50" spans="1:171" ht="17.25">
      <c r="A50" s="252">
        <v>45</v>
      </c>
      <c r="B50" s="252">
        <f>COUNTIF('中間シート (2)'!M:M,行政集計シート※記入不要です!A50)</f>
        <v>0</v>
      </c>
      <c r="C50" s="260" t="str">
        <f t="shared" si="186"/>
        <v/>
      </c>
      <c r="D50" s="260" t="str">
        <f t="shared" si="185"/>
        <v/>
      </c>
      <c r="E50" s="260" t="str">
        <f t="shared" si="182"/>
        <v/>
      </c>
      <c r="F50" s="261"/>
      <c r="G50" s="254" t="str">
        <f>IFERROR(VLOOKUP($A50,'中間シート (2)'!$M$6:$AR$65,G$1,FALSE),"")</f>
        <v/>
      </c>
      <c r="H50" s="254" t="str">
        <f>IFERROR(VLOOKUP($A50,'中間シート (2)'!$M$6:$AR$65,H$1,FALSE),"")</f>
        <v/>
      </c>
      <c r="I50" s="254" t="str">
        <f>IFERROR(VLOOKUP($A50,'中間シート (2)'!$M$6:$AR$65,I$1,FALSE),"")</f>
        <v/>
      </c>
      <c r="J50" s="254" t="str">
        <f>IFERROR(VLOOKUP($A50,'中間シート (2)'!$M$6:$AR$65,J$1,FALSE),"")</f>
        <v/>
      </c>
      <c r="K50" s="254" t="str">
        <f>IFERROR(VLOOKUP($A50,'中間シート (2)'!$M$6:$AR$65,K$1,FALSE),"")</f>
        <v/>
      </c>
      <c r="L50" s="254" t="str">
        <f>IFERROR(VLOOKUP($A50,'中間シート (2)'!$M$6:$AR$65,L$1,FALSE),"")</f>
        <v/>
      </c>
      <c r="M50" s="254" t="str">
        <f>IFERROR(VLOOKUP($A50,'中間シート (2)'!$M$6:$AR$65,M$1,FALSE),"")</f>
        <v/>
      </c>
      <c r="N50" s="254" t="str">
        <f>IFERROR(VLOOKUP($A50,'中間シート (2)'!$M$6:$AR$65,N$1,FALSE),"")</f>
        <v/>
      </c>
      <c r="O50" s="254" t="str">
        <f>IFERROR(VLOOKUP($A50,'中間シート (2)'!$M$6:$AR$65,O$1,FALSE),"")</f>
        <v/>
      </c>
      <c r="P50" s="254" t="str">
        <f>IFERROR(VLOOKUP($A50,'中間シート (2)'!$M$6:$AR$65,P$1,FALSE),"")</f>
        <v/>
      </c>
      <c r="Q50" s="254" t="str">
        <f>IFERROR(VLOOKUP($A50,'中間シート (2)'!$M$6:$AR$65,Q$1,FALSE),"")</f>
        <v/>
      </c>
      <c r="R50" s="254" t="str">
        <f>IFERROR(VLOOKUP($A50,'中間シート (2)'!$M$6:$AR$65,R$1,FALSE),"")</f>
        <v/>
      </c>
      <c r="S50" s="254" t="str">
        <f>IFERROR(VLOOKUP($A50,'中間シート (2)'!$M$6:$AR$65,S$1,FALSE),"")</f>
        <v/>
      </c>
      <c r="T50" s="254" t="str">
        <f>IFERROR(VLOOKUP($A50,'中間シート (2)'!$M$6:$AR$65,T$1,FALSE),"")</f>
        <v/>
      </c>
      <c r="U50" s="254" t="str">
        <f>IFERROR(VLOOKUP($A50,'中間シート (2)'!$M$6:$AR$65,U$1,FALSE),"")</f>
        <v/>
      </c>
      <c r="V50" s="254"/>
      <c r="W50" s="254" t="str">
        <f>IFERROR(VLOOKUP($A50,'中間シート (2)'!$M$6:$AR$65,W$1,FALSE),"")</f>
        <v/>
      </c>
      <c r="X50" s="254" t="str">
        <f>IFERROR(VLOOKUP($A50,'中間シート (2)'!$M$6:$AR$65,X$1,FALSE),"")</f>
        <v/>
      </c>
      <c r="Y50" s="254" t="str">
        <f>IFERROR(VLOOKUP($A50,'中間シート (2)'!$M$6:$AR$65,Y$1,FALSE),"")</f>
        <v/>
      </c>
      <c r="Z50" s="254" t="str">
        <f>IFERROR(VLOOKUP($A50,'中間シート (2)'!$M$6:$AR$65,Z$1,FALSE),"")</f>
        <v/>
      </c>
      <c r="AA50" s="254" t="str">
        <f>IFERROR(VLOOKUP($A50,'中間シート (2)'!$M$6:$AR$65,AA$1,FALSE),"")</f>
        <v/>
      </c>
      <c r="AB50" s="254" t="str">
        <f>IFERROR(VLOOKUP($A50,'中間シート (2)'!$M$6:$AR$65,AB$1,FALSE),"")</f>
        <v/>
      </c>
      <c r="AC50" s="254" t="str">
        <f>IFERROR(VLOOKUP($A50,'中間シート (2)'!$M$6:$AR$65,AC$1,FALSE),"")</f>
        <v/>
      </c>
      <c r="AD50" s="254" t="str">
        <f>IFERROR(VLOOKUP($A50,'中間シート (2)'!$M$6:$AR$65,AD$1,FALSE),"")</f>
        <v/>
      </c>
      <c r="AE50" s="254"/>
      <c r="AF50" s="254"/>
      <c r="AG50" s="254"/>
      <c r="AH50" s="269" t="str">
        <f>IFERROR(VLOOKUP($A50,'中間シート (2)'!$M$6:$BC$67,AH$1,FALSE),"")</f>
        <v/>
      </c>
      <c r="AI50" s="269" t="str">
        <f>IFERROR(VLOOKUP($A50,'中間シート (2)'!$M$6:$BC$67,AI$1,FALSE),"")</f>
        <v/>
      </c>
      <c r="AJ50" s="269" t="str">
        <f>IFERROR(VLOOKUP($A50,'中間シート (2)'!$M$6:$BC$67,AJ$1,FALSE),"")</f>
        <v/>
      </c>
      <c r="AK50" s="269" t="str">
        <f>IFERROR(VLOOKUP($A50,'中間シート (2)'!$M$6:$BC$67,AK$1,FALSE),"")</f>
        <v/>
      </c>
      <c r="AL50" s="269" t="str">
        <f>IFERROR(VLOOKUP($A50,'中間シート (2)'!$M$6:$BC$67,AL$1,FALSE),"")</f>
        <v/>
      </c>
      <c r="AM50" s="269" t="str">
        <f>IFERROR(VLOOKUP($A50,'中間シート (2)'!$M$6:$BC$67,AM$1,FALSE),"")</f>
        <v/>
      </c>
      <c r="AN50" s="269" t="str">
        <f>IFERROR(VLOOKUP($A50,'中間シート (2)'!$M$6:$BC$67,AN$1,FALSE),"")</f>
        <v/>
      </c>
      <c r="AO50" s="269" t="str">
        <f>IFERROR(VLOOKUP($A50,'中間シート (2)'!$M$6:$BC$67,AO$1,FALSE),"")</f>
        <v/>
      </c>
      <c r="AR50" s="255"/>
      <c r="AS50" s="255"/>
      <c r="AT50" s="25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5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5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5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58" t="str">
        <f t="shared" ca="1" si="156"/>
        <v/>
      </c>
      <c r="ER50" s="25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58">
        <f t="shared" si="169"/>
        <v>1</v>
      </c>
      <c r="FE50" s="54" t="str">
        <f t="shared" si="170"/>
        <v/>
      </c>
      <c r="FF50" s="54" t="str">
        <f t="shared" si="171"/>
        <v/>
      </c>
      <c r="FG50" s="54" t="str">
        <f t="shared" si="172"/>
        <v/>
      </c>
      <c r="FH50" s="54" t="str">
        <f t="shared" si="173"/>
        <v/>
      </c>
      <c r="FI50" s="258" t="str">
        <f>IF(B50=0,"",COUNTIF(FD$6:FD50,FD50))</f>
        <v/>
      </c>
      <c r="FJ50" s="54" t="str">
        <f t="shared" si="174"/>
        <v/>
      </c>
      <c r="FK50" s="259" t="str">
        <f t="shared" si="175"/>
        <v/>
      </c>
      <c r="FL50" s="54" t="str">
        <f t="shared" si="176"/>
        <v/>
      </c>
      <c r="FM50" s="54" t="str">
        <f t="shared" si="177"/>
        <v/>
      </c>
      <c r="FN50" s="54" t="str">
        <f t="shared" si="178"/>
        <v/>
      </c>
      <c r="FO50" s="54" t="str">
        <f t="shared" si="179"/>
        <v/>
      </c>
    </row>
    <row r="51" spans="1:171" ht="17.25">
      <c r="A51" s="252">
        <v>46</v>
      </c>
      <c r="B51" s="252">
        <f>COUNTIF('中間シート (2)'!M:M,行政集計シート※記入不要です!A51)</f>
        <v>0</v>
      </c>
      <c r="C51" s="260" t="str">
        <f t="shared" si="186"/>
        <v/>
      </c>
      <c r="D51" s="260" t="str">
        <f t="shared" si="185"/>
        <v/>
      </c>
      <c r="E51" s="260" t="str">
        <f t="shared" si="182"/>
        <v/>
      </c>
      <c r="F51" s="261"/>
      <c r="G51" s="254" t="str">
        <f>IFERROR(VLOOKUP($A51,'中間シート (2)'!$M$6:$AR$65,G$1,FALSE),"")</f>
        <v/>
      </c>
      <c r="H51" s="254" t="str">
        <f>IFERROR(VLOOKUP($A51,'中間シート (2)'!$M$6:$AR$65,H$1,FALSE),"")</f>
        <v/>
      </c>
      <c r="I51" s="254" t="str">
        <f>IFERROR(VLOOKUP($A51,'中間シート (2)'!$M$6:$AR$65,I$1,FALSE),"")</f>
        <v/>
      </c>
      <c r="J51" s="254" t="str">
        <f>IFERROR(VLOOKUP($A51,'中間シート (2)'!$M$6:$AR$65,J$1,FALSE),"")</f>
        <v/>
      </c>
      <c r="K51" s="254" t="str">
        <f>IFERROR(VLOOKUP($A51,'中間シート (2)'!$M$6:$AR$65,K$1,FALSE),"")</f>
        <v/>
      </c>
      <c r="L51" s="254" t="str">
        <f>IFERROR(VLOOKUP($A51,'中間シート (2)'!$M$6:$AR$65,L$1,FALSE),"")</f>
        <v/>
      </c>
      <c r="M51" s="254" t="str">
        <f>IFERROR(VLOOKUP($A51,'中間シート (2)'!$M$6:$AR$65,M$1,FALSE),"")</f>
        <v/>
      </c>
      <c r="N51" s="254" t="str">
        <f>IFERROR(VLOOKUP($A51,'中間シート (2)'!$M$6:$AR$65,N$1,FALSE),"")</f>
        <v/>
      </c>
      <c r="O51" s="254" t="str">
        <f>IFERROR(VLOOKUP($A51,'中間シート (2)'!$M$6:$AR$65,O$1,FALSE),"")</f>
        <v/>
      </c>
      <c r="P51" s="254" t="str">
        <f>IFERROR(VLOOKUP($A51,'中間シート (2)'!$M$6:$AR$65,P$1,FALSE),"")</f>
        <v/>
      </c>
      <c r="Q51" s="254" t="str">
        <f>IFERROR(VLOOKUP($A51,'中間シート (2)'!$M$6:$AR$65,Q$1,FALSE),"")</f>
        <v/>
      </c>
      <c r="R51" s="254" t="str">
        <f>IFERROR(VLOOKUP($A51,'中間シート (2)'!$M$6:$AR$65,R$1,FALSE),"")</f>
        <v/>
      </c>
      <c r="S51" s="254" t="str">
        <f>IFERROR(VLOOKUP($A51,'中間シート (2)'!$M$6:$AR$65,S$1,FALSE),"")</f>
        <v/>
      </c>
      <c r="T51" s="254" t="str">
        <f>IFERROR(VLOOKUP($A51,'中間シート (2)'!$M$6:$AR$65,T$1,FALSE),"")</f>
        <v/>
      </c>
      <c r="U51" s="254" t="str">
        <f>IFERROR(VLOOKUP($A51,'中間シート (2)'!$M$6:$AR$65,U$1,FALSE),"")</f>
        <v/>
      </c>
      <c r="V51" s="254"/>
      <c r="W51" s="254" t="str">
        <f>IFERROR(VLOOKUP($A51,'中間シート (2)'!$M$6:$AR$65,W$1,FALSE),"")</f>
        <v/>
      </c>
      <c r="X51" s="254" t="str">
        <f>IFERROR(VLOOKUP($A51,'中間シート (2)'!$M$6:$AR$65,X$1,FALSE),"")</f>
        <v/>
      </c>
      <c r="Y51" s="254" t="str">
        <f>IFERROR(VLOOKUP($A51,'中間シート (2)'!$M$6:$AR$65,Y$1,FALSE),"")</f>
        <v/>
      </c>
      <c r="Z51" s="254" t="str">
        <f>IFERROR(VLOOKUP($A51,'中間シート (2)'!$M$6:$AR$65,Z$1,FALSE),"")</f>
        <v/>
      </c>
      <c r="AA51" s="254" t="str">
        <f>IFERROR(VLOOKUP($A51,'中間シート (2)'!$M$6:$AR$65,AA$1,FALSE),"")</f>
        <v/>
      </c>
      <c r="AB51" s="254" t="str">
        <f>IFERROR(VLOOKUP($A51,'中間シート (2)'!$M$6:$AR$65,AB$1,FALSE),"")</f>
        <v/>
      </c>
      <c r="AC51" s="254" t="str">
        <f>IFERROR(VLOOKUP($A51,'中間シート (2)'!$M$6:$AR$65,AC$1,FALSE),"")</f>
        <v/>
      </c>
      <c r="AD51" s="254" t="str">
        <f>IFERROR(VLOOKUP($A51,'中間シート (2)'!$M$6:$AR$65,AD$1,FALSE),"")</f>
        <v/>
      </c>
      <c r="AE51" s="254"/>
      <c r="AF51" s="254"/>
      <c r="AG51" s="254"/>
      <c r="AH51" s="269" t="str">
        <f>IFERROR(VLOOKUP($A51,'中間シート (2)'!$M$6:$BC$67,AH$1,FALSE),"")</f>
        <v/>
      </c>
      <c r="AI51" s="269" t="str">
        <f>IFERROR(VLOOKUP($A51,'中間シート (2)'!$M$6:$BC$67,AI$1,FALSE),"")</f>
        <v/>
      </c>
      <c r="AJ51" s="269" t="str">
        <f>IFERROR(VLOOKUP($A51,'中間シート (2)'!$M$6:$BC$67,AJ$1,FALSE),"")</f>
        <v/>
      </c>
      <c r="AK51" s="269" t="str">
        <f>IFERROR(VLOOKUP($A51,'中間シート (2)'!$M$6:$BC$67,AK$1,FALSE),"")</f>
        <v/>
      </c>
      <c r="AL51" s="269" t="str">
        <f>IFERROR(VLOOKUP($A51,'中間シート (2)'!$M$6:$BC$67,AL$1,FALSE),"")</f>
        <v/>
      </c>
      <c r="AM51" s="269" t="str">
        <f>IFERROR(VLOOKUP($A51,'中間シート (2)'!$M$6:$BC$67,AM$1,FALSE),"")</f>
        <v/>
      </c>
      <c r="AN51" s="269" t="str">
        <f>IFERROR(VLOOKUP($A51,'中間シート (2)'!$M$6:$BC$67,AN$1,FALSE),"")</f>
        <v/>
      </c>
      <c r="AO51" s="269" t="str">
        <f>IFERROR(VLOOKUP($A51,'中間シート (2)'!$M$6:$BC$67,AO$1,FALSE),"")</f>
        <v/>
      </c>
      <c r="AR51" s="255"/>
      <c r="AS51" s="255"/>
      <c r="AT51" s="25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5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5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5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58" t="str">
        <f t="shared" ca="1" si="156"/>
        <v/>
      </c>
      <c r="ER51" s="25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58">
        <f t="shared" si="169"/>
        <v>1</v>
      </c>
      <c r="FE51" s="54" t="str">
        <f t="shared" si="170"/>
        <v/>
      </c>
      <c r="FF51" s="54" t="str">
        <f t="shared" si="171"/>
        <v/>
      </c>
      <c r="FG51" s="54" t="str">
        <f t="shared" si="172"/>
        <v/>
      </c>
      <c r="FH51" s="54" t="str">
        <f t="shared" si="173"/>
        <v/>
      </c>
      <c r="FI51" s="258" t="str">
        <f>IF(B51=0,"",COUNTIF(FD$6:FD51,FD51))</f>
        <v/>
      </c>
      <c r="FJ51" s="54" t="str">
        <f t="shared" si="174"/>
        <v/>
      </c>
      <c r="FK51" s="259" t="str">
        <f t="shared" si="175"/>
        <v/>
      </c>
      <c r="FL51" s="54" t="str">
        <f t="shared" si="176"/>
        <v/>
      </c>
      <c r="FM51" s="54" t="str">
        <f t="shared" si="177"/>
        <v/>
      </c>
      <c r="FN51" s="54" t="str">
        <f t="shared" si="178"/>
        <v/>
      </c>
      <c r="FO51" s="54" t="str">
        <f t="shared" si="179"/>
        <v/>
      </c>
    </row>
    <row r="52" spans="1:171" ht="17.25">
      <c r="A52" s="252">
        <v>47</v>
      </c>
      <c r="B52" s="252">
        <f>COUNTIF('中間シート (2)'!M:M,行政集計シート※記入不要です!A52)</f>
        <v>0</v>
      </c>
      <c r="C52" s="260" t="str">
        <f t="shared" si="186"/>
        <v/>
      </c>
      <c r="D52" s="260" t="str">
        <f t="shared" si="185"/>
        <v/>
      </c>
      <c r="E52" s="260" t="str">
        <f t="shared" si="182"/>
        <v/>
      </c>
      <c r="F52" s="261"/>
      <c r="G52" s="254" t="str">
        <f>IFERROR(VLOOKUP($A52,'中間シート (2)'!$M$6:$AR$65,G$1,FALSE),"")</f>
        <v/>
      </c>
      <c r="H52" s="254" t="str">
        <f>IFERROR(VLOOKUP($A52,'中間シート (2)'!$M$6:$AR$65,H$1,FALSE),"")</f>
        <v/>
      </c>
      <c r="I52" s="254" t="str">
        <f>IFERROR(VLOOKUP($A52,'中間シート (2)'!$M$6:$AR$65,I$1,FALSE),"")</f>
        <v/>
      </c>
      <c r="J52" s="254" t="str">
        <f>IFERROR(VLOOKUP($A52,'中間シート (2)'!$M$6:$AR$65,J$1,FALSE),"")</f>
        <v/>
      </c>
      <c r="K52" s="254" t="str">
        <f>IFERROR(VLOOKUP($A52,'中間シート (2)'!$M$6:$AR$65,K$1,FALSE),"")</f>
        <v/>
      </c>
      <c r="L52" s="254" t="str">
        <f>IFERROR(VLOOKUP($A52,'中間シート (2)'!$M$6:$AR$65,L$1,FALSE),"")</f>
        <v/>
      </c>
      <c r="M52" s="254" t="str">
        <f>IFERROR(VLOOKUP($A52,'中間シート (2)'!$M$6:$AR$65,M$1,FALSE),"")</f>
        <v/>
      </c>
      <c r="N52" s="254" t="str">
        <f>IFERROR(VLOOKUP($A52,'中間シート (2)'!$M$6:$AR$65,N$1,FALSE),"")</f>
        <v/>
      </c>
      <c r="O52" s="254" t="str">
        <f>IFERROR(VLOOKUP($A52,'中間シート (2)'!$M$6:$AR$65,O$1,FALSE),"")</f>
        <v/>
      </c>
      <c r="P52" s="254" t="str">
        <f>IFERROR(VLOOKUP($A52,'中間シート (2)'!$M$6:$AR$65,P$1,FALSE),"")</f>
        <v/>
      </c>
      <c r="Q52" s="254" t="str">
        <f>IFERROR(VLOOKUP($A52,'中間シート (2)'!$M$6:$AR$65,Q$1,FALSE),"")</f>
        <v/>
      </c>
      <c r="R52" s="254" t="str">
        <f>IFERROR(VLOOKUP($A52,'中間シート (2)'!$M$6:$AR$65,R$1,FALSE),"")</f>
        <v/>
      </c>
      <c r="S52" s="254" t="str">
        <f>IFERROR(VLOOKUP($A52,'中間シート (2)'!$M$6:$AR$65,S$1,FALSE),"")</f>
        <v/>
      </c>
      <c r="T52" s="254" t="str">
        <f>IFERROR(VLOOKUP($A52,'中間シート (2)'!$M$6:$AR$65,T$1,FALSE),"")</f>
        <v/>
      </c>
      <c r="U52" s="254" t="str">
        <f>IFERROR(VLOOKUP($A52,'中間シート (2)'!$M$6:$AR$65,U$1,FALSE),"")</f>
        <v/>
      </c>
      <c r="V52" s="254"/>
      <c r="W52" s="254" t="str">
        <f>IFERROR(VLOOKUP($A52,'中間シート (2)'!$M$6:$AR$65,W$1,FALSE),"")</f>
        <v/>
      </c>
      <c r="X52" s="254" t="str">
        <f>IFERROR(VLOOKUP($A52,'中間シート (2)'!$M$6:$AR$65,X$1,FALSE),"")</f>
        <v/>
      </c>
      <c r="Y52" s="254" t="str">
        <f>IFERROR(VLOOKUP($A52,'中間シート (2)'!$M$6:$AR$65,Y$1,FALSE),"")</f>
        <v/>
      </c>
      <c r="Z52" s="254" t="str">
        <f>IFERROR(VLOOKUP($A52,'中間シート (2)'!$M$6:$AR$65,Z$1,FALSE),"")</f>
        <v/>
      </c>
      <c r="AA52" s="254" t="str">
        <f>IFERROR(VLOOKUP($A52,'中間シート (2)'!$M$6:$AR$65,AA$1,FALSE),"")</f>
        <v/>
      </c>
      <c r="AB52" s="254" t="str">
        <f>IFERROR(VLOOKUP($A52,'中間シート (2)'!$M$6:$AR$65,AB$1,FALSE),"")</f>
        <v/>
      </c>
      <c r="AC52" s="254" t="str">
        <f>IFERROR(VLOOKUP($A52,'中間シート (2)'!$M$6:$AR$65,AC$1,FALSE),"")</f>
        <v/>
      </c>
      <c r="AD52" s="254" t="str">
        <f>IFERROR(VLOOKUP($A52,'中間シート (2)'!$M$6:$AR$65,AD$1,FALSE),"")</f>
        <v/>
      </c>
      <c r="AE52" s="254"/>
      <c r="AF52" s="254"/>
      <c r="AG52" s="254"/>
      <c r="AH52" s="269" t="str">
        <f>IFERROR(VLOOKUP($A52,'中間シート (2)'!$M$6:$BC$67,AH$1,FALSE),"")</f>
        <v/>
      </c>
      <c r="AI52" s="269" t="str">
        <f>IFERROR(VLOOKUP($A52,'中間シート (2)'!$M$6:$BC$67,AI$1,FALSE),"")</f>
        <v/>
      </c>
      <c r="AJ52" s="269" t="str">
        <f>IFERROR(VLOOKUP($A52,'中間シート (2)'!$M$6:$BC$67,AJ$1,FALSE),"")</f>
        <v/>
      </c>
      <c r="AK52" s="269" t="str">
        <f>IFERROR(VLOOKUP($A52,'中間シート (2)'!$M$6:$BC$67,AK$1,FALSE),"")</f>
        <v/>
      </c>
      <c r="AL52" s="269" t="str">
        <f>IFERROR(VLOOKUP($A52,'中間シート (2)'!$M$6:$BC$67,AL$1,FALSE),"")</f>
        <v/>
      </c>
      <c r="AM52" s="269" t="str">
        <f>IFERROR(VLOOKUP($A52,'中間シート (2)'!$M$6:$BC$67,AM$1,FALSE),"")</f>
        <v/>
      </c>
      <c r="AN52" s="269" t="str">
        <f>IFERROR(VLOOKUP($A52,'中間シート (2)'!$M$6:$BC$67,AN$1,FALSE),"")</f>
        <v/>
      </c>
      <c r="AO52" s="269" t="str">
        <f>IFERROR(VLOOKUP($A52,'中間シート (2)'!$M$6:$BC$67,AO$1,FALSE),"")</f>
        <v/>
      </c>
      <c r="AR52" s="255"/>
      <c r="AS52" s="255"/>
      <c r="AT52" s="25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5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5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5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58" t="str">
        <f t="shared" ca="1" si="156"/>
        <v/>
      </c>
      <c r="ER52" s="25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58">
        <f t="shared" si="169"/>
        <v>1</v>
      </c>
      <c r="FE52" s="54" t="str">
        <f t="shared" si="170"/>
        <v/>
      </c>
      <c r="FF52" s="54" t="str">
        <f t="shared" si="171"/>
        <v/>
      </c>
      <c r="FG52" s="54" t="str">
        <f t="shared" si="172"/>
        <v/>
      </c>
      <c r="FH52" s="54" t="str">
        <f t="shared" si="173"/>
        <v/>
      </c>
      <c r="FI52" s="258" t="str">
        <f>IF(B52=0,"",COUNTIF(FD$6:FD52,FD52))</f>
        <v/>
      </c>
      <c r="FJ52" s="54" t="str">
        <f t="shared" si="174"/>
        <v/>
      </c>
      <c r="FK52" s="259" t="str">
        <f t="shared" si="175"/>
        <v/>
      </c>
      <c r="FL52" s="54" t="str">
        <f t="shared" si="176"/>
        <v/>
      </c>
      <c r="FM52" s="54" t="str">
        <f t="shared" si="177"/>
        <v/>
      </c>
      <c r="FN52" s="54" t="str">
        <f t="shared" si="178"/>
        <v/>
      </c>
      <c r="FO52" s="54" t="str">
        <f t="shared" si="179"/>
        <v/>
      </c>
    </row>
    <row r="53" spans="1:171" ht="17.25">
      <c r="A53" s="252">
        <v>48</v>
      </c>
      <c r="B53" s="252">
        <f>COUNTIF('中間シート (2)'!M:M,行政集計シート※記入不要です!A53)</f>
        <v>0</v>
      </c>
      <c r="C53" s="260" t="str">
        <f t="shared" si="186"/>
        <v/>
      </c>
      <c r="D53" s="260" t="str">
        <f t="shared" si="185"/>
        <v/>
      </c>
      <c r="E53" s="260" t="str">
        <f t="shared" si="182"/>
        <v/>
      </c>
      <c r="F53" s="261"/>
      <c r="G53" s="254" t="str">
        <f>IFERROR(VLOOKUP($A53,'中間シート (2)'!$M$6:$AR$65,G$1,FALSE),"")</f>
        <v/>
      </c>
      <c r="H53" s="254" t="str">
        <f>IFERROR(VLOOKUP($A53,'中間シート (2)'!$M$6:$AR$65,H$1,FALSE),"")</f>
        <v/>
      </c>
      <c r="I53" s="254" t="str">
        <f>IFERROR(VLOOKUP($A53,'中間シート (2)'!$M$6:$AR$65,I$1,FALSE),"")</f>
        <v/>
      </c>
      <c r="J53" s="254" t="str">
        <f>IFERROR(VLOOKUP($A53,'中間シート (2)'!$M$6:$AR$65,J$1,FALSE),"")</f>
        <v/>
      </c>
      <c r="K53" s="254" t="str">
        <f>IFERROR(VLOOKUP($A53,'中間シート (2)'!$M$6:$AR$65,K$1,FALSE),"")</f>
        <v/>
      </c>
      <c r="L53" s="254" t="str">
        <f>IFERROR(VLOOKUP($A53,'中間シート (2)'!$M$6:$AR$65,L$1,FALSE),"")</f>
        <v/>
      </c>
      <c r="M53" s="254" t="str">
        <f>IFERROR(VLOOKUP($A53,'中間シート (2)'!$M$6:$AR$65,M$1,FALSE),"")</f>
        <v/>
      </c>
      <c r="N53" s="254" t="str">
        <f>IFERROR(VLOOKUP($A53,'中間シート (2)'!$M$6:$AR$65,N$1,FALSE),"")</f>
        <v/>
      </c>
      <c r="O53" s="254" t="str">
        <f>IFERROR(VLOOKUP($A53,'中間シート (2)'!$M$6:$AR$65,O$1,FALSE),"")</f>
        <v/>
      </c>
      <c r="P53" s="254" t="str">
        <f>IFERROR(VLOOKUP($A53,'中間シート (2)'!$M$6:$AR$65,P$1,FALSE),"")</f>
        <v/>
      </c>
      <c r="Q53" s="254" t="str">
        <f>IFERROR(VLOOKUP($A53,'中間シート (2)'!$M$6:$AR$65,Q$1,FALSE),"")</f>
        <v/>
      </c>
      <c r="R53" s="254" t="str">
        <f>IFERROR(VLOOKUP($A53,'中間シート (2)'!$M$6:$AR$65,R$1,FALSE),"")</f>
        <v/>
      </c>
      <c r="S53" s="254" t="str">
        <f>IFERROR(VLOOKUP($A53,'中間シート (2)'!$M$6:$AR$65,S$1,FALSE),"")</f>
        <v/>
      </c>
      <c r="T53" s="254" t="str">
        <f>IFERROR(VLOOKUP($A53,'中間シート (2)'!$M$6:$AR$65,T$1,FALSE),"")</f>
        <v/>
      </c>
      <c r="U53" s="254" t="str">
        <f>IFERROR(VLOOKUP($A53,'中間シート (2)'!$M$6:$AR$65,U$1,FALSE),"")</f>
        <v/>
      </c>
      <c r="V53" s="254"/>
      <c r="W53" s="254" t="str">
        <f>IFERROR(VLOOKUP($A53,'中間シート (2)'!$M$6:$AR$65,W$1,FALSE),"")</f>
        <v/>
      </c>
      <c r="X53" s="254" t="str">
        <f>IFERROR(VLOOKUP($A53,'中間シート (2)'!$M$6:$AR$65,X$1,FALSE),"")</f>
        <v/>
      </c>
      <c r="Y53" s="254" t="str">
        <f>IFERROR(VLOOKUP($A53,'中間シート (2)'!$M$6:$AR$65,Y$1,FALSE),"")</f>
        <v/>
      </c>
      <c r="Z53" s="254" t="str">
        <f>IFERROR(VLOOKUP($A53,'中間シート (2)'!$M$6:$AR$65,Z$1,FALSE),"")</f>
        <v/>
      </c>
      <c r="AA53" s="254" t="str">
        <f>IFERROR(VLOOKUP($A53,'中間シート (2)'!$M$6:$AR$65,AA$1,FALSE),"")</f>
        <v/>
      </c>
      <c r="AB53" s="254" t="str">
        <f>IFERROR(VLOOKUP($A53,'中間シート (2)'!$M$6:$AR$65,AB$1,FALSE),"")</f>
        <v/>
      </c>
      <c r="AC53" s="254" t="str">
        <f>IFERROR(VLOOKUP($A53,'中間シート (2)'!$M$6:$AR$65,AC$1,FALSE),"")</f>
        <v/>
      </c>
      <c r="AD53" s="254" t="str">
        <f>IFERROR(VLOOKUP($A53,'中間シート (2)'!$M$6:$AR$65,AD$1,FALSE),"")</f>
        <v/>
      </c>
      <c r="AE53" s="254"/>
      <c r="AF53" s="254"/>
      <c r="AG53" s="254"/>
      <c r="AH53" s="269" t="str">
        <f>IFERROR(VLOOKUP($A53,'中間シート (2)'!$M$6:$BC$67,AH$1,FALSE),"")</f>
        <v/>
      </c>
      <c r="AI53" s="269" t="str">
        <f>IFERROR(VLOOKUP($A53,'中間シート (2)'!$M$6:$BC$67,AI$1,FALSE),"")</f>
        <v/>
      </c>
      <c r="AJ53" s="269" t="str">
        <f>IFERROR(VLOOKUP($A53,'中間シート (2)'!$M$6:$BC$67,AJ$1,FALSE),"")</f>
        <v/>
      </c>
      <c r="AK53" s="269" t="str">
        <f>IFERROR(VLOOKUP($A53,'中間シート (2)'!$M$6:$BC$67,AK$1,FALSE),"")</f>
        <v/>
      </c>
      <c r="AL53" s="269" t="str">
        <f>IFERROR(VLOOKUP($A53,'中間シート (2)'!$M$6:$BC$67,AL$1,FALSE),"")</f>
        <v/>
      </c>
      <c r="AM53" s="269" t="str">
        <f>IFERROR(VLOOKUP($A53,'中間シート (2)'!$M$6:$BC$67,AM$1,FALSE),"")</f>
        <v/>
      </c>
      <c r="AN53" s="269" t="str">
        <f>IFERROR(VLOOKUP($A53,'中間シート (2)'!$M$6:$BC$67,AN$1,FALSE),"")</f>
        <v/>
      </c>
      <c r="AO53" s="269" t="str">
        <f>IFERROR(VLOOKUP($A53,'中間シート (2)'!$M$6:$BC$67,AO$1,FALSE),"")</f>
        <v/>
      </c>
      <c r="AR53" s="255"/>
      <c r="AS53" s="255"/>
      <c r="AT53" s="25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5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5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5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58" t="str">
        <f t="shared" ca="1" si="156"/>
        <v/>
      </c>
      <c r="ER53" s="25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58">
        <f t="shared" si="169"/>
        <v>1</v>
      </c>
      <c r="FE53" s="54" t="str">
        <f t="shared" si="170"/>
        <v/>
      </c>
      <c r="FF53" s="54" t="str">
        <f t="shared" si="171"/>
        <v/>
      </c>
      <c r="FG53" s="54" t="str">
        <f t="shared" si="172"/>
        <v/>
      </c>
      <c r="FH53" s="54" t="str">
        <f t="shared" si="173"/>
        <v/>
      </c>
      <c r="FI53" s="258" t="str">
        <f>IF(B53=0,"",COUNTIF(FD$6:FD53,FD53))</f>
        <v/>
      </c>
      <c r="FJ53" s="54" t="str">
        <f t="shared" si="174"/>
        <v/>
      </c>
      <c r="FK53" s="259" t="str">
        <f t="shared" si="175"/>
        <v/>
      </c>
      <c r="FL53" s="54" t="str">
        <f t="shared" si="176"/>
        <v/>
      </c>
      <c r="FM53" s="54" t="str">
        <f t="shared" si="177"/>
        <v/>
      </c>
      <c r="FN53" s="54" t="str">
        <f t="shared" si="178"/>
        <v/>
      </c>
      <c r="FO53" s="54" t="str">
        <f t="shared" si="179"/>
        <v/>
      </c>
    </row>
    <row r="54" spans="1:171" ht="17.25">
      <c r="A54" s="252">
        <v>49</v>
      </c>
      <c r="B54" s="252">
        <f>COUNTIF('中間シート (2)'!M:M,行政集計シート※記入不要です!A54)</f>
        <v>0</v>
      </c>
      <c r="C54" s="260" t="str">
        <f t="shared" si="186"/>
        <v/>
      </c>
      <c r="D54" s="260" t="str">
        <f t="shared" si="185"/>
        <v/>
      </c>
      <c r="E54" s="260" t="str">
        <f t="shared" si="182"/>
        <v/>
      </c>
      <c r="F54" s="261"/>
      <c r="G54" s="254" t="str">
        <f>IFERROR(VLOOKUP($A54,'中間シート (2)'!$M$6:$AR$65,G$1,FALSE),"")</f>
        <v/>
      </c>
      <c r="H54" s="254" t="str">
        <f>IFERROR(VLOOKUP($A54,'中間シート (2)'!$M$6:$AR$65,H$1,FALSE),"")</f>
        <v/>
      </c>
      <c r="I54" s="254" t="str">
        <f>IFERROR(VLOOKUP($A54,'中間シート (2)'!$M$6:$AR$65,I$1,FALSE),"")</f>
        <v/>
      </c>
      <c r="J54" s="254" t="str">
        <f>IFERROR(VLOOKUP($A54,'中間シート (2)'!$M$6:$AR$65,J$1,FALSE),"")</f>
        <v/>
      </c>
      <c r="K54" s="254" t="str">
        <f>IFERROR(VLOOKUP($A54,'中間シート (2)'!$M$6:$AR$65,K$1,FALSE),"")</f>
        <v/>
      </c>
      <c r="L54" s="254" t="str">
        <f>IFERROR(VLOOKUP($A54,'中間シート (2)'!$M$6:$AR$65,L$1,FALSE),"")</f>
        <v/>
      </c>
      <c r="M54" s="254" t="str">
        <f>IFERROR(VLOOKUP($A54,'中間シート (2)'!$M$6:$AR$65,M$1,FALSE),"")</f>
        <v/>
      </c>
      <c r="N54" s="254" t="str">
        <f>IFERROR(VLOOKUP($A54,'中間シート (2)'!$M$6:$AR$65,N$1,FALSE),"")</f>
        <v/>
      </c>
      <c r="O54" s="254" t="str">
        <f>IFERROR(VLOOKUP($A54,'中間シート (2)'!$M$6:$AR$65,O$1,FALSE),"")</f>
        <v/>
      </c>
      <c r="P54" s="254" t="str">
        <f>IFERROR(VLOOKUP($A54,'中間シート (2)'!$M$6:$AR$65,P$1,FALSE),"")</f>
        <v/>
      </c>
      <c r="Q54" s="254" t="str">
        <f>IFERROR(VLOOKUP($A54,'中間シート (2)'!$M$6:$AR$65,Q$1,FALSE),"")</f>
        <v/>
      </c>
      <c r="R54" s="254" t="str">
        <f>IFERROR(VLOOKUP($A54,'中間シート (2)'!$M$6:$AR$65,R$1,FALSE),"")</f>
        <v/>
      </c>
      <c r="S54" s="254" t="str">
        <f>IFERROR(VLOOKUP($A54,'中間シート (2)'!$M$6:$AR$65,S$1,FALSE),"")</f>
        <v/>
      </c>
      <c r="T54" s="254" t="str">
        <f>IFERROR(VLOOKUP($A54,'中間シート (2)'!$M$6:$AR$65,T$1,FALSE),"")</f>
        <v/>
      </c>
      <c r="U54" s="254" t="str">
        <f>IFERROR(VLOOKUP($A54,'中間シート (2)'!$M$6:$AR$65,U$1,FALSE),"")</f>
        <v/>
      </c>
      <c r="V54" s="254"/>
      <c r="W54" s="254" t="str">
        <f>IFERROR(VLOOKUP($A54,'中間シート (2)'!$M$6:$AR$65,W$1,FALSE),"")</f>
        <v/>
      </c>
      <c r="X54" s="254" t="str">
        <f>IFERROR(VLOOKUP($A54,'中間シート (2)'!$M$6:$AR$65,X$1,FALSE),"")</f>
        <v/>
      </c>
      <c r="Y54" s="254" t="str">
        <f>IFERROR(VLOOKUP($A54,'中間シート (2)'!$M$6:$AR$65,Y$1,FALSE),"")</f>
        <v/>
      </c>
      <c r="Z54" s="254" t="str">
        <f>IFERROR(VLOOKUP($A54,'中間シート (2)'!$M$6:$AR$65,Z$1,FALSE),"")</f>
        <v/>
      </c>
      <c r="AA54" s="254" t="str">
        <f>IFERROR(VLOOKUP($A54,'中間シート (2)'!$M$6:$AR$65,AA$1,FALSE),"")</f>
        <v/>
      </c>
      <c r="AB54" s="254" t="str">
        <f>IFERROR(VLOOKUP($A54,'中間シート (2)'!$M$6:$AR$65,AB$1,FALSE),"")</f>
        <v/>
      </c>
      <c r="AC54" s="254" t="str">
        <f>IFERROR(VLOOKUP($A54,'中間シート (2)'!$M$6:$AR$65,AC$1,FALSE),"")</f>
        <v/>
      </c>
      <c r="AD54" s="254" t="str">
        <f>IFERROR(VLOOKUP($A54,'中間シート (2)'!$M$6:$AR$65,AD$1,FALSE),"")</f>
        <v/>
      </c>
      <c r="AE54" s="254"/>
      <c r="AF54" s="254"/>
      <c r="AG54" s="254"/>
      <c r="AH54" s="269" t="str">
        <f>IFERROR(VLOOKUP($A54,'中間シート (2)'!$M$6:$BC$67,AH$1,FALSE),"")</f>
        <v/>
      </c>
      <c r="AI54" s="269" t="str">
        <f>IFERROR(VLOOKUP($A54,'中間シート (2)'!$M$6:$BC$67,AI$1,FALSE),"")</f>
        <v/>
      </c>
      <c r="AJ54" s="269" t="str">
        <f>IFERROR(VLOOKUP($A54,'中間シート (2)'!$M$6:$BC$67,AJ$1,FALSE),"")</f>
        <v/>
      </c>
      <c r="AK54" s="269" t="str">
        <f>IFERROR(VLOOKUP($A54,'中間シート (2)'!$M$6:$BC$67,AK$1,FALSE),"")</f>
        <v/>
      </c>
      <c r="AL54" s="269" t="str">
        <f>IFERROR(VLOOKUP($A54,'中間シート (2)'!$M$6:$BC$67,AL$1,FALSE),"")</f>
        <v/>
      </c>
      <c r="AM54" s="269" t="str">
        <f>IFERROR(VLOOKUP($A54,'中間シート (2)'!$M$6:$BC$67,AM$1,FALSE),"")</f>
        <v/>
      </c>
      <c r="AN54" s="269" t="str">
        <f>IFERROR(VLOOKUP($A54,'中間シート (2)'!$M$6:$BC$67,AN$1,FALSE),"")</f>
        <v/>
      </c>
      <c r="AO54" s="269" t="str">
        <f>IFERROR(VLOOKUP($A54,'中間シート (2)'!$M$6:$BC$67,AO$1,FALSE),"")</f>
        <v/>
      </c>
      <c r="AR54" s="255"/>
      <c r="AS54" s="255"/>
      <c r="AT54" s="25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5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5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5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58" t="str">
        <f t="shared" ca="1" si="156"/>
        <v/>
      </c>
      <c r="ER54" s="25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58">
        <f t="shared" si="169"/>
        <v>1</v>
      </c>
      <c r="FE54" s="54" t="str">
        <f t="shared" si="170"/>
        <v/>
      </c>
      <c r="FF54" s="54" t="str">
        <f t="shared" si="171"/>
        <v/>
      </c>
      <c r="FG54" s="54" t="str">
        <f t="shared" si="172"/>
        <v/>
      </c>
      <c r="FH54" s="54" t="str">
        <f t="shared" si="173"/>
        <v/>
      </c>
      <c r="FI54" s="258" t="str">
        <f>IF(B54=0,"",COUNTIF(FD$6:FD54,FD54))</f>
        <v/>
      </c>
      <c r="FJ54" s="54" t="str">
        <f t="shared" si="174"/>
        <v/>
      </c>
      <c r="FK54" s="259" t="str">
        <f t="shared" si="175"/>
        <v/>
      </c>
      <c r="FL54" s="54" t="str">
        <f t="shared" si="176"/>
        <v/>
      </c>
      <c r="FM54" s="54" t="str">
        <f t="shared" si="177"/>
        <v/>
      </c>
      <c r="FN54" s="54" t="str">
        <f t="shared" si="178"/>
        <v/>
      </c>
      <c r="FO54" s="54" t="str">
        <f t="shared" si="179"/>
        <v/>
      </c>
    </row>
    <row r="55" spans="1:171" ht="17.25">
      <c r="A55" s="252">
        <v>50</v>
      </c>
      <c r="B55" s="252">
        <f>COUNTIF('中間シート (2)'!M:M,行政集計シート※記入不要です!A55)</f>
        <v>0</v>
      </c>
      <c r="C55" s="260" t="str">
        <f t="shared" si="186"/>
        <v/>
      </c>
      <c r="D55" s="260" t="str">
        <f t="shared" si="185"/>
        <v/>
      </c>
      <c r="E55" s="260" t="str">
        <f t="shared" si="182"/>
        <v/>
      </c>
      <c r="F55" s="261"/>
      <c r="G55" s="254" t="str">
        <f>IFERROR(VLOOKUP($A55,'中間シート (2)'!$M$6:$AR$65,G$1,FALSE),"")</f>
        <v/>
      </c>
      <c r="H55" s="254" t="str">
        <f>IFERROR(VLOOKUP($A55,'中間シート (2)'!$M$6:$AR$65,H$1,FALSE),"")</f>
        <v/>
      </c>
      <c r="I55" s="254" t="str">
        <f>IFERROR(VLOOKUP($A55,'中間シート (2)'!$M$6:$AR$65,I$1,FALSE),"")</f>
        <v/>
      </c>
      <c r="J55" s="254" t="str">
        <f>IFERROR(VLOOKUP($A55,'中間シート (2)'!$M$6:$AR$65,J$1,FALSE),"")</f>
        <v/>
      </c>
      <c r="K55" s="254" t="str">
        <f>IFERROR(VLOOKUP($A55,'中間シート (2)'!$M$6:$AR$65,K$1,FALSE),"")</f>
        <v/>
      </c>
      <c r="L55" s="254" t="str">
        <f>IFERROR(VLOOKUP($A55,'中間シート (2)'!$M$6:$AR$65,L$1,FALSE),"")</f>
        <v/>
      </c>
      <c r="M55" s="254" t="str">
        <f>IFERROR(VLOOKUP($A55,'中間シート (2)'!$M$6:$AR$65,M$1,FALSE),"")</f>
        <v/>
      </c>
      <c r="N55" s="254" t="str">
        <f>IFERROR(VLOOKUP($A55,'中間シート (2)'!$M$6:$AR$65,N$1,FALSE),"")</f>
        <v/>
      </c>
      <c r="O55" s="254" t="str">
        <f>IFERROR(VLOOKUP($A55,'中間シート (2)'!$M$6:$AR$65,O$1,FALSE),"")</f>
        <v/>
      </c>
      <c r="P55" s="254" t="str">
        <f>IFERROR(VLOOKUP($A55,'中間シート (2)'!$M$6:$AR$65,P$1,FALSE),"")</f>
        <v/>
      </c>
      <c r="Q55" s="254" t="str">
        <f>IFERROR(VLOOKUP($A55,'中間シート (2)'!$M$6:$AR$65,Q$1,FALSE),"")</f>
        <v/>
      </c>
      <c r="R55" s="254" t="str">
        <f>IFERROR(VLOOKUP($A55,'中間シート (2)'!$M$6:$AR$65,R$1,FALSE),"")</f>
        <v/>
      </c>
      <c r="S55" s="254" t="str">
        <f>IFERROR(VLOOKUP($A55,'中間シート (2)'!$M$6:$AR$65,S$1,FALSE),"")</f>
        <v/>
      </c>
      <c r="T55" s="254" t="str">
        <f>IFERROR(VLOOKUP($A55,'中間シート (2)'!$M$6:$AR$65,T$1,FALSE),"")</f>
        <v/>
      </c>
      <c r="U55" s="254" t="str">
        <f>IFERROR(VLOOKUP($A55,'中間シート (2)'!$M$6:$AR$65,U$1,FALSE),"")</f>
        <v/>
      </c>
      <c r="V55" s="254"/>
      <c r="W55" s="254" t="str">
        <f>IFERROR(VLOOKUP($A55,'中間シート (2)'!$M$6:$AR$65,W$1,FALSE),"")</f>
        <v/>
      </c>
      <c r="X55" s="254" t="str">
        <f>IFERROR(VLOOKUP($A55,'中間シート (2)'!$M$6:$AR$65,X$1,FALSE),"")</f>
        <v/>
      </c>
      <c r="Y55" s="254" t="str">
        <f>IFERROR(VLOOKUP($A55,'中間シート (2)'!$M$6:$AR$65,Y$1,FALSE),"")</f>
        <v/>
      </c>
      <c r="Z55" s="254" t="str">
        <f>IFERROR(VLOOKUP($A55,'中間シート (2)'!$M$6:$AR$65,Z$1,FALSE),"")</f>
        <v/>
      </c>
      <c r="AA55" s="254" t="str">
        <f>IFERROR(VLOOKUP($A55,'中間シート (2)'!$M$6:$AR$65,AA$1,FALSE),"")</f>
        <v/>
      </c>
      <c r="AB55" s="254" t="str">
        <f>IFERROR(VLOOKUP($A55,'中間シート (2)'!$M$6:$AR$65,AB$1,FALSE),"")</f>
        <v/>
      </c>
      <c r="AC55" s="254" t="str">
        <f>IFERROR(VLOOKUP($A55,'中間シート (2)'!$M$6:$AR$65,AC$1,FALSE),"")</f>
        <v/>
      </c>
      <c r="AD55" s="254" t="str">
        <f>IFERROR(VLOOKUP($A55,'中間シート (2)'!$M$6:$AR$65,AD$1,FALSE),"")</f>
        <v/>
      </c>
      <c r="AE55" s="254"/>
      <c r="AF55" s="254"/>
      <c r="AG55" s="254"/>
      <c r="AH55" s="269" t="str">
        <f>IFERROR(VLOOKUP($A55,'中間シート (2)'!$M$6:$BC$67,AH$1,FALSE),"")</f>
        <v/>
      </c>
      <c r="AI55" s="269" t="str">
        <f>IFERROR(VLOOKUP($A55,'中間シート (2)'!$M$6:$BC$67,AI$1,FALSE),"")</f>
        <v/>
      </c>
      <c r="AJ55" s="269" t="str">
        <f>IFERROR(VLOOKUP($A55,'中間シート (2)'!$M$6:$BC$67,AJ$1,FALSE),"")</f>
        <v/>
      </c>
      <c r="AK55" s="269" t="str">
        <f>IFERROR(VLOOKUP($A55,'中間シート (2)'!$M$6:$BC$67,AK$1,FALSE),"")</f>
        <v/>
      </c>
      <c r="AL55" s="269" t="str">
        <f>IFERROR(VLOOKUP($A55,'中間シート (2)'!$M$6:$BC$67,AL$1,FALSE),"")</f>
        <v/>
      </c>
      <c r="AM55" s="269" t="str">
        <f>IFERROR(VLOOKUP($A55,'中間シート (2)'!$M$6:$BC$67,AM$1,FALSE),"")</f>
        <v/>
      </c>
      <c r="AN55" s="269" t="str">
        <f>IFERROR(VLOOKUP($A55,'中間シート (2)'!$M$6:$BC$67,AN$1,FALSE),"")</f>
        <v/>
      </c>
      <c r="AO55" s="269" t="str">
        <f>IFERROR(VLOOKUP($A55,'中間シート (2)'!$M$6:$BC$67,AO$1,FALSE),"")</f>
        <v/>
      </c>
      <c r="AR55" s="255"/>
      <c r="AS55" s="255"/>
      <c r="AT55" s="25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5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5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5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58" t="str">
        <f t="shared" ca="1" si="156"/>
        <v/>
      </c>
      <c r="ER55" s="25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58">
        <f t="shared" si="169"/>
        <v>1</v>
      </c>
      <c r="FE55" s="54" t="str">
        <f t="shared" si="170"/>
        <v/>
      </c>
      <c r="FF55" s="54" t="str">
        <f t="shared" si="171"/>
        <v/>
      </c>
      <c r="FG55" s="54" t="str">
        <f t="shared" si="172"/>
        <v/>
      </c>
      <c r="FH55" s="54" t="str">
        <f t="shared" si="173"/>
        <v/>
      </c>
      <c r="FI55" s="258" t="str">
        <f>IF(B55=0,"",COUNTIF(FD$6:FD55,FD55))</f>
        <v/>
      </c>
      <c r="FJ55" s="54" t="str">
        <f t="shared" si="174"/>
        <v/>
      </c>
      <c r="FK55" s="259" t="str">
        <f t="shared" si="175"/>
        <v/>
      </c>
      <c r="FL55" s="54" t="str">
        <f t="shared" si="176"/>
        <v/>
      </c>
      <c r="FM55" s="54" t="str">
        <f t="shared" si="177"/>
        <v/>
      </c>
      <c r="FN55" s="54" t="str">
        <f t="shared" si="178"/>
        <v/>
      </c>
      <c r="FO55" s="54" t="str">
        <f t="shared" si="179"/>
        <v/>
      </c>
    </row>
    <row r="56" spans="1:171" ht="17.25">
      <c r="A56" s="252">
        <v>51</v>
      </c>
      <c r="B56" s="252">
        <f>COUNTIF('中間シート (2)'!M:M,行政集計シート※記入不要です!A56)</f>
        <v>0</v>
      </c>
      <c r="C56" s="260" t="str">
        <f t="shared" si="186"/>
        <v/>
      </c>
      <c r="D56" s="260" t="str">
        <f t="shared" si="185"/>
        <v/>
      </c>
      <c r="E56" s="260" t="str">
        <f t="shared" si="182"/>
        <v/>
      </c>
      <c r="F56" s="261"/>
      <c r="G56" s="254" t="str">
        <f>IFERROR(VLOOKUP($A56,'中間シート (2)'!$M$6:$AR$65,G$1,FALSE),"")</f>
        <v/>
      </c>
      <c r="H56" s="254" t="str">
        <f>IFERROR(VLOOKUP($A56,'中間シート (2)'!$M$6:$AR$65,H$1,FALSE),"")</f>
        <v/>
      </c>
      <c r="I56" s="254" t="str">
        <f>IFERROR(VLOOKUP($A56,'中間シート (2)'!$M$6:$AR$65,I$1,FALSE),"")</f>
        <v/>
      </c>
      <c r="J56" s="254" t="str">
        <f>IFERROR(VLOOKUP($A56,'中間シート (2)'!$M$6:$AR$65,J$1,FALSE),"")</f>
        <v/>
      </c>
      <c r="K56" s="254" t="str">
        <f>IFERROR(VLOOKUP($A56,'中間シート (2)'!$M$6:$AR$65,K$1,FALSE),"")</f>
        <v/>
      </c>
      <c r="L56" s="254" t="str">
        <f>IFERROR(VLOOKUP($A56,'中間シート (2)'!$M$6:$AR$65,L$1,FALSE),"")</f>
        <v/>
      </c>
      <c r="M56" s="254" t="str">
        <f>IFERROR(VLOOKUP($A56,'中間シート (2)'!$M$6:$AR$65,M$1,FALSE),"")</f>
        <v/>
      </c>
      <c r="N56" s="254" t="str">
        <f>IFERROR(VLOOKUP($A56,'中間シート (2)'!$M$6:$AR$65,N$1,FALSE),"")</f>
        <v/>
      </c>
      <c r="O56" s="254" t="str">
        <f>IFERROR(VLOOKUP($A56,'中間シート (2)'!$M$6:$AR$65,O$1,FALSE),"")</f>
        <v/>
      </c>
      <c r="P56" s="254" t="str">
        <f>IFERROR(VLOOKUP($A56,'中間シート (2)'!$M$6:$AR$65,P$1,FALSE),"")</f>
        <v/>
      </c>
      <c r="Q56" s="254" t="str">
        <f>IFERROR(VLOOKUP($A56,'中間シート (2)'!$M$6:$AR$65,Q$1,FALSE),"")</f>
        <v/>
      </c>
      <c r="R56" s="254" t="str">
        <f>IFERROR(VLOOKUP($A56,'中間シート (2)'!$M$6:$AR$65,R$1,FALSE),"")</f>
        <v/>
      </c>
      <c r="S56" s="254" t="str">
        <f>IFERROR(VLOOKUP($A56,'中間シート (2)'!$M$6:$AR$65,S$1,FALSE),"")</f>
        <v/>
      </c>
      <c r="T56" s="254" t="str">
        <f>IFERROR(VLOOKUP($A56,'中間シート (2)'!$M$6:$AR$65,T$1,FALSE),"")</f>
        <v/>
      </c>
      <c r="U56" s="254" t="str">
        <f>IFERROR(VLOOKUP($A56,'中間シート (2)'!$M$6:$AR$65,U$1,FALSE),"")</f>
        <v/>
      </c>
      <c r="V56" s="254"/>
      <c r="W56" s="254" t="str">
        <f>IFERROR(VLOOKUP($A56,'中間シート (2)'!$M$6:$AR$65,W$1,FALSE),"")</f>
        <v/>
      </c>
      <c r="X56" s="254" t="str">
        <f>IFERROR(VLOOKUP($A56,'中間シート (2)'!$M$6:$AR$65,X$1,FALSE),"")</f>
        <v/>
      </c>
      <c r="Y56" s="254" t="str">
        <f>IFERROR(VLOOKUP($A56,'中間シート (2)'!$M$6:$AR$65,Y$1,FALSE),"")</f>
        <v/>
      </c>
      <c r="Z56" s="254" t="str">
        <f>IFERROR(VLOOKUP($A56,'中間シート (2)'!$M$6:$AR$65,Z$1,FALSE),"")</f>
        <v/>
      </c>
      <c r="AA56" s="254" t="str">
        <f>IFERROR(VLOOKUP($A56,'中間シート (2)'!$M$6:$AR$65,AA$1,FALSE),"")</f>
        <v/>
      </c>
      <c r="AB56" s="254" t="str">
        <f>IFERROR(VLOOKUP($A56,'中間シート (2)'!$M$6:$AR$65,AB$1,FALSE),"")</f>
        <v/>
      </c>
      <c r="AC56" s="254" t="str">
        <f>IFERROR(VLOOKUP($A56,'中間シート (2)'!$M$6:$AR$65,AC$1,FALSE),"")</f>
        <v/>
      </c>
      <c r="AD56" s="254" t="str">
        <f>IFERROR(VLOOKUP($A56,'中間シート (2)'!$M$6:$AR$65,AD$1,FALSE),"")</f>
        <v/>
      </c>
      <c r="AE56" s="254"/>
      <c r="AF56" s="254"/>
      <c r="AG56" s="254"/>
      <c r="AH56" s="269" t="str">
        <f>IFERROR(VLOOKUP($A56,'中間シート (2)'!$M$6:$BC$67,AH$1,FALSE),"")</f>
        <v/>
      </c>
      <c r="AI56" s="269" t="str">
        <f>IFERROR(VLOOKUP($A56,'中間シート (2)'!$M$6:$BC$67,AI$1,FALSE),"")</f>
        <v/>
      </c>
      <c r="AJ56" s="269" t="str">
        <f>IFERROR(VLOOKUP($A56,'中間シート (2)'!$M$6:$BC$67,AJ$1,FALSE),"")</f>
        <v/>
      </c>
      <c r="AK56" s="269" t="str">
        <f>IFERROR(VLOOKUP($A56,'中間シート (2)'!$M$6:$BC$67,AK$1,FALSE),"")</f>
        <v/>
      </c>
      <c r="AL56" s="269" t="str">
        <f>IFERROR(VLOOKUP($A56,'中間シート (2)'!$M$6:$BC$67,AL$1,FALSE),"")</f>
        <v/>
      </c>
      <c r="AM56" s="269" t="str">
        <f>IFERROR(VLOOKUP($A56,'中間シート (2)'!$M$6:$BC$67,AM$1,FALSE),"")</f>
        <v/>
      </c>
      <c r="AN56" s="269" t="str">
        <f>IFERROR(VLOOKUP($A56,'中間シート (2)'!$M$6:$BC$67,AN$1,FALSE),"")</f>
        <v/>
      </c>
      <c r="AO56" s="269" t="str">
        <f>IFERROR(VLOOKUP($A56,'中間シート (2)'!$M$6:$BC$67,AO$1,FALSE),"")</f>
        <v/>
      </c>
      <c r="AR56" s="255"/>
      <c r="AS56" s="255"/>
      <c r="AT56" s="25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5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5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5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58" t="str">
        <f t="shared" ca="1" si="156"/>
        <v/>
      </c>
      <c r="ER56" s="25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58">
        <f t="shared" si="169"/>
        <v>1</v>
      </c>
      <c r="FE56" s="54" t="str">
        <f t="shared" si="170"/>
        <v/>
      </c>
      <c r="FF56" s="54" t="str">
        <f t="shared" si="171"/>
        <v/>
      </c>
      <c r="FG56" s="54" t="str">
        <f t="shared" si="172"/>
        <v/>
      </c>
      <c r="FH56" s="54" t="str">
        <f t="shared" si="173"/>
        <v/>
      </c>
      <c r="FI56" s="258" t="str">
        <f>IF(B56=0,"",COUNTIF(FD$6:FD56,FD56))</f>
        <v/>
      </c>
      <c r="FJ56" s="54" t="str">
        <f t="shared" si="174"/>
        <v/>
      </c>
      <c r="FK56" s="259" t="str">
        <f t="shared" si="175"/>
        <v/>
      </c>
      <c r="FL56" s="54" t="str">
        <f t="shared" si="176"/>
        <v/>
      </c>
      <c r="FM56" s="54" t="str">
        <f t="shared" si="177"/>
        <v/>
      </c>
      <c r="FN56" s="54" t="str">
        <f t="shared" si="178"/>
        <v/>
      </c>
      <c r="FO56" s="54" t="str">
        <f t="shared" si="179"/>
        <v/>
      </c>
    </row>
    <row r="57" spans="1:171" ht="17.25">
      <c r="A57" s="252">
        <v>52</v>
      </c>
      <c r="B57" s="252">
        <f>COUNTIF('中間シート (2)'!M:M,行政集計シート※記入不要です!A57)</f>
        <v>0</v>
      </c>
      <c r="C57" s="260" t="str">
        <f t="shared" si="186"/>
        <v/>
      </c>
      <c r="D57" s="260" t="str">
        <f t="shared" si="185"/>
        <v/>
      </c>
      <c r="E57" s="260" t="str">
        <f t="shared" si="182"/>
        <v/>
      </c>
      <c r="F57" s="261"/>
      <c r="G57" s="254" t="str">
        <f>IFERROR(VLOOKUP($A57,'中間シート (2)'!$M$6:$AR$65,G$1,FALSE),"")</f>
        <v/>
      </c>
      <c r="H57" s="254" t="str">
        <f>IFERROR(VLOOKUP($A57,'中間シート (2)'!$M$6:$AR$65,H$1,FALSE),"")</f>
        <v/>
      </c>
      <c r="I57" s="254" t="str">
        <f>IFERROR(VLOOKUP($A57,'中間シート (2)'!$M$6:$AR$65,I$1,FALSE),"")</f>
        <v/>
      </c>
      <c r="J57" s="254" t="str">
        <f>IFERROR(VLOOKUP($A57,'中間シート (2)'!$M$6:$AR$65,J$1,FALSE),"")</f>
        <v/>
      </c>
      <c r="K57" s="254" t="str">
        <f>IFERROR(VLOOKUP($A57,'中間シート (2)'!$M$6:$AR$65,K$1,FALSE),"")</f>
        <v/>
      </c>
      <c r="L57" s="254" t="str">
        <f>IFERROR(VLOOKUP($A57,'中間シート (2)'!$M$6:$AR$65,L$1,FALSE),"")</f>
        <v/>
      </c>
      <c r="M57" s="254" t="str">
        <f>IFERROR(VLOOKUP($A57,'中間シート (2)'!$M$6:$AR$65,M$1,FALSE),"")</f>
        <v/>
      </c>
      <c r="N57" s="254" t="str">
        <f>IFERROR(VLOOKUP($A57,'中間シート (2)'!$M$6:$AR$65,N$1,FALSE),"")</f>
        <v/>
      </c>
      <c r="O57" s="254" t="str">
        <f>IFERROR(VLOOKUP($A57,'中間シート (2)'!$M$6:$AR$65,O$1,FALSE),"")</f>
        <v/>
      </c>
      <c r="P57" s="254" t="str">
        <f>IFERROR(VLOOKUP($A57,'中間シート (2)'!$M$6:$AR$65,P$1,FALSE),"")</f>
        <v/>
      </c>
      <c r="Q57" s="254" t="str">
        <f>IFERROR(VLOOKUP($A57,'中間シート (2)'!$M$6:$AR$65,Q$1,FALSE),"")</f>
        <v/>
      </c>
      <c r="R57" s="254" t="str">
        <f>IFERROR(VLOOKUP($A57,'中間シート (2)'!$M$6:$AR$65,R$1,FALSE),"")</f>
        <v/>
      </c>
      <c r="S57" s="254" t="str">
        <f>IFERROR(VLOOKUP($A57,'中間シート (2)'!$M$6:$AR$65,S$1,FALSE),"")</f>
        <v/>
      </c>
      <c r="T57" s="254" t="str">
        <f>IFERROR(VLOOKUP($A57,'中間シート (2)'!$M$6:$AR$65,T$1,FALSE),"")</f>
        <v/>
      </c>
      <c r="U57" s="254" t="str">
        <f>IFERROR(VLOOKUP($A57,'中間シート (2)'!$M$6:$AR$65,U$1,FALSE),"")</f>
        <v/>
      </c>
      <c r="V57" s="254"/>
      <c r="W57" s="254" t="str">
        <f>IFERROR(VLOOKUP($A57,'中間シート (2)'!$M$6:$AR$65,W$1,FALSE),"")</f>
        <v/>
      </c>
      <c r="X57" s="254" t="str">
        <f>IFERROR(VLOOKUP($A57,'中間シート (2)'!$M$6:$AR$65,X$1,FALSE),"")</f>
        <v/>
      </c>
      <c r="Y57" s="254" t="str">
        <f>IFERROR(VLOOKUP($A57,'中間シート (2)'!$M$6:$AR$65,Y$1,FALSE),"")</f>
        <v/>
      </c>
      <c r="Z57" s="254" t="str">
        <f>IFERROR(VLOOKUP($A57,'中間シート (2)'!$M$6:$AR$65,Z$1,FALSE),"")</f>
        <v/>
      </c>
      <c r="AA57" s="254" t="str">
        <f>IFERROR(VLOOKUP($A57,'中間シート (2)'!$M$6:$AR$65,AA$1,FALSE),"")</f>
        <v/>
      </c>
      <c r="AB57" s="254" t="str">
        <f>IFERROR(VLOOKUP($A57,'中間シート (2)'!$M$6:$AR$65,AB$1,FALSE),"")</f>
        <v/>
      </c>
      <c r="AC57" s="254" t="str">
        <f>IFERROR(VLOOKUP($A57,'中間シート (2)'!$M$6:$AR$65,AC$1,FALSE),"")</f>
        <v/>
      </c>
      <c r="AD57" s="254" t="str">
        <f>IFERROR(VLOOKUP($A57,'中間シート (2)'!$M$6:$AR$65,AD$1,FALSE),"")</f>
        <v/>
      </c>
      <c r="AE57" s="254"/>
      <c r="AF57" s="254"/>
      <c r="AG57" s="254"/>
      <c r="AH57" s="269" t="str">
        <f>IFERROR(VLOOKUP($A57,'中間シート (2)'!$M$6:$BC$67,AH$1,FALSE),"")</f>
        <v/>
      </c>
      <c r="AI57" s="269" t="str">
        <f>IFERROR(VLOOKUP($A57,'中間シート (2)'!$M$6:$BC$67,AI$1,FALSE),"")</f>
        <v/>
      </c>
      <c r="AJ57" s="269" t="str">
        <f>IFERROR(VLOOKUP($A57,'中間シート (2)'!$M$6:$BC$67,AJ$1,FALSE),"")</f>
        <v/>
      </c>
      <c r="AK57" s="269" t="str">
        <f>IFERROR(VLOOKUP($A57,'中間シート (2)'!$M$6:$BC$67,AK$1,FALSE),"")</f>
        <v/>
      </c>
      <c r="AL57" s="269" t="str">
        <f>IFERROR(VLOOKUP($A57,'中間シート (2)'!$M$6:$BC$67,AL$1,FALSE),"")</f>
        <v/>
      </c>
      <c r="AM57" s="269" t="str">
        <f>IFERROR(VLOOKUP($A57,'中間シート (2)'!$M$6:$BC$67,AM$1,FALSE),"")</f>
        <v/>
      </c>
      <c r="AN57" s="269" t="str">
        <f>IFERROR(VLOOKUP($A57,'中間シート (2)'!$M$6:$BC$67,AN$1,FALSE),"")</f>
        <v/>
      </c>
      <c r="AO57" s="269" t="str">
        <f>IFERROR(VLOOKUP($A57,'中間シート (2)'!$M$6:$BC$67,AO$1,FALSE),"")</f>
        <v/>
      </c>
      <c r="AR57" s="255"/>
      <c r="AS57" s="255"/>
      <c r="AT57" s="25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5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5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5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58" t="str">
        <f t="shared" ca="1" si="156"/>
        <v/>
      </c>
      <c r="ER57" s="25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58">
        <f t="shared" si="169"/>
        <v>1</v>
      </c>
      <c r="FE57" s="54" t="str">
        <f t="shared" si="170"/>
        <v/>
      </c>
      <c r="FF57" s="54" t="str">
        <f t="shared" si="171"/>
        <v/>
      </c>
      <c r="FG57" s="54" t="str">
        <f t="shared" si="172"/>
        <v/>
      </c>
      <c r="FH57" s="54" t="str">
        <f t="shared" si="173"/>
        <v/>
      </c>
      <c r="FI57" s="258" t="str">
        <f>IF(B57=0,"",COUNTIF(FD$6:FD57,FD57))</f>
        <v/>
      </c>
      <c r="FJ57" s="54" t="str">
        <f t="shared" si="174"/>
        <v/>
      </c>
      <c r="FK57" s="259" t="str">
        <f t="shared" si="175"/>
        <v/>
      </c>
      <c r="FL57" s="54" t="str">
        <f t="shared" si="176"/>
        <v/>
      </c>
      <c r="FM57" s="54" t="str">
        <f t="shared" si="177"/>
        <v/>
      </c>
      <c r="FN57" s="54" t="str">
        <f t="shared" si="178"/>
        <v/>
      </c>
      <c r="FO57" s="54" t="str">
        <f t="shared" si="179"/>
        <v/>
      </c>
    </row>
    <row r="58" spans="1:171" ht="17.25">
      <c r="A58" s="252">
        <v>53</v>
      </c>
      <c r="B58" s="252">
        <f>COUNTIF('中間シート (2)'!M:M,行政集計シート※記入不要です!A58)</f>
        <v>0</v>
      </c>
      <c r="C58" s="260" t="str">
        <f t="shared" si="186"/>
        <v/>
      </c>
      <c r="D58" s="260" t="str">
        <f t="shared" si="185"/>
        <v/>
      </c>
      <c r="E58" s="260" t="str">
        <f t="shared" si="182"/>
        <v/>
      </c>
      <c r="F58" s="261"/>
      <c r="G58" s="254" t="str">
        <f>IFERROR(VLOOKUP($A58,'中間シート (2)'!$M$6:$AR$65,G$1,FALSE),"")</f>
        <v/>
      </c>
      <c r="H58" s="254" t="str">
        <f>IFERROR(VLOOKUP($A58,'中間シート (2)'!$M$6:$AR$65,H$1,FALSE),"")</f>
        <v/>
      </c>
      <c r="I58" s="254" t="str">
        <f>IFERROR(VLOOKUP($A58,'中間シート (2)'!$M$6:$AR$65,I$1,FALSE),"")</f>
        <v/>
      </c>
      <c r="J58" s="254" t="str">
        <f>IFERROR(VLOOKUP($A58,'中間シート (2)'!$M$6:$AR$65,J$1,FALSE),"")</f>
        <v/>
      </c>
      <c r="K58" s="254" t="str">
        <f>IFERROR(VLOOKUP($A58,'中間シート (2)'!$M$6:$AR$65,K$1,FALSE),"")</f>
        <v/>
      </c>
      <c r="L58" s="254" t="str">
        <f>IFERROR(VLOOKUP($A58,'中間シート (2)'!$M$6:$AR$65,L$1,FALSE),"")</f>
        <v/>
      </c>
      <c r="M58" s="254" t="str">
        <f>IFERROR(VLOOKUP($A58,'中間シート (2)'!$M$6:$AR$65,M$1,FALSE),"")</f>
        <v/>
      </c>
      <c r="N58" s="254" t="str">
        <f>IFERROR(VLOOKUP($A58,'中間シート (2)'!$M$6:$AR$65,N$1,FALSE),"")</f>
        <v/>
      </c>
      <c r="O58" s="254" t="str">
        <f>IFERROR(VLOOKUP($A58,'中間シート (2)'!$M$6:$AR$65,O$1,FALSE),"")</f>
        <v/>
      </c>
      <c r="P58" s="254" t="str">
        <f>IFERROR(VLOOKUP($A58,'中間シート (2)'!$M$6:$AR$65,P$1,FALSE),"")</f>
        <v/>
      </c>
      <c r="Q58" s="254" t="str">
        <f>IFERROR(VLOOKUP($A58,'中間シート (2)'!$M$6:$AR$65,Q$1,FALSE),"")</f>
        <v/>
      </c>
      <c r="R58" s="254" t="str">
        <f>IFERROR(VLOOKUP($A58,'中間シート (2)'!$M$6:$AR$65,R$1,FALSE),"")</f>
        <v/>
      </c>
      <c r="S58" s="254" t="str">
        <f>IFERROR(VLOOKUP($A58,'中間シート (2)'!$M$6:$AR$65,S$1,FALSE),"")</f>
        <v/>
      </c>
      <c r="T58" s="254" t="str">
        <f>IFERROR(VLOOKUP($A58,'中間シート (2)'!$M$6:$AR$65,T$1,FALSE),"")</f>
        <v/>
      </c>
      <c r="U58" s="254" t="str">
        <f>IFERROR(VLOOKUP($A58,'中間シート (2)'!$M$6:$AR$65,U$1,FALSE),"")</f>
        <v/>
      </c>
      <c r="V58" s="254"/>
      <c r="W58" s="254" t="str">
        <f>IFERROR(VLOOKUP($A58,'中間シート (2)'!$M$6:$AR$65,W$1,FALSE),"")</f>
        <v/>
      </c>
      <c r="X58" s="254" t="str">
        <f>IFERROR(VLOOKUP($A58,'中間シート (2)'!$M$6:$AR$65,X$1,FALSE),"")</f>
        <v/>
      </c>
      <c r="Y58" s="254" t="str">
        <f>IFERROR(VLOOKUP($A58,'中間シート (2)'!$M$6:$AR$65,Y$1,FALSE),"")</f>
        <v/>
      </c>
      <c r="Z58" s="254" t="str">
        <f>IFERROR(VLOOKUP($A58,'中間シート (2)'!$M$6:$AR$65,Z$1,FALSE),"")</f>
        <v/>
      </c>
      <c r="AA58" s="254" t="str">
        <f>IFERROR(VLOOKUP($A58,'中間シート (2)'!$M$6:$AR$65,AA$1,FALSE),"")</f>
        <v/>
      </c>
      <c r="AB58" s="254" t="str">
        <f>IFERROR(VLOOKUP($A58,'中間シート (2)'!$M$6:$AR$65,AB$1,FALSE),"")</f>
        <v/>
      </c>
      <c r="AC58" s="254" t="str">
        <f>IFERROR(VLOOKUP($A58,'中間シート (2)'!$M$6:$AR$65,AC$1,FALSE),"")</f>
        <v/>
      </c>
      <c r="AD58" s="254" t="str">
        <f>IFERROR(VLOOKUP($A58,'中間シート (2)'!$M$6:$AR$65,AD$1,FALSE),"")</f>
        <v/>
      </c>
      <c r="AE58" s="254"/>
      <c r="AF58" s="254"/>
      <c r="AG58" s="254"/>
      <c r="AH58" s="269" t="str">
        <f>IFERROR(VLOOKUP($A58,'中間シート (2)'!$M$6:$BC$67,AH$1,FALSE),"")</f>
        <v/>
      </c>
      <c r="AI58" s="269" t="str">
        <f>IFERROR(VLOOKUP($A58,'中間シート (2)'!$M$6:$BC$67,AI$1,FALSE),"")</f>
        <v/>
      </c>
      <c r="AJ58" s="269" t="str">
        <f>IFERROR(VLOOKUP($A58,'中間シート (2)'!$M$6:$BC$67,AJ$1,FALSE),"")</f>
        <v/>
      </c>
      <c r="AK58" s="269" t="str">
        <f>IFERROR(VLOOKUP($A58,'中間シート (2)'!$M$6:$BC$67,AK$1,FALSE),"")</f>
        <v/>
      </c>
      <c r="AL58" s="269" t="str">
        <f>IFERROR(VLOOKUP($A58,'中間シート (2)'!$M$6:$BC$67,AL$1,FALSE),"")</f>
        <v/>
      </c>
      <c r="AM58" s="269" t="str">
        <f>IFERROR(VLOOKUP($A58,'中間シート (2)'!$M$6:$BC$67,AM$1,FALSE),"")</f>
        <v/>
      </c>
      <c r="AN58" s="269" t="str">
        <f>IFERROR(VLOOKUP($A58,'中間シート (2)'!$M$6:$BC$67,AN$1,FALSE),"")</f>
        <v/>
      </c>
      <c r="AO58" s="269" t="str">
        <f>IFERROR(VLOOKUP($A58,'中間シート (2)'!$M$6:$BC$67,AO$1,FALSE),"")</f>
        <v/>
      </c>
      <c r="AR58" s="255"/>
      <c r="AS58" s="255"/>
      <c r="AT58" s="25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5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5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5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58" t="str">
        <f t="shared" ca="1" si="156"/>
        <v/>
      </c>
      <c r="ER58" s="25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58">
        <f t="shared" si="169"/>
        <v>1</v>
      </c>
      <c r="FE58" s="54" t="str">
        <f t="shared" si="170"/>
        <v/>
      </c>
      <c r="FF58" s="54" t="str">
        <f t="shared" si="171"/>
        <v/>
      </c>
      <c r="FG58" s="54" t="str">
        <f t="shared" si="172"/>
        <v/>
      </c>
      <c r="FH58" s="54" t="str">
        <f t="shared" si="173"/>
        <v/>
      </c>
      <c r="FI58" s="258" t="str">
        <f>IF(B58=0,"",COUNTIF(FD$6:FD58,FD58))</f>
        <v/>
      </c>
      <c r="FJ58" s="54" t="str">
        <f t="shared" si="174"/>
        <v/>
      </c>
      <c r="FK58" s="259" t="str">
        <f t="shared" si="175"/>
        <v/>
      </c>
      <c r="FL58" s="54" t="str">
        <f t="shared" si="176"/>
        <v/>
      </c>
      <c r="FM58" s="54" t="str">
        <f t="shared" si="177"/>
        <v/>
      </c>
      <c r="FN58" s="54" t="str">
        <f t="shared" si="178"/>
        <v/>
      </c>
      <c r="FO58" s="54" t="str">
        <f t="shared" si="179"/>
        <v/>
      </c>
    </row>
    <row r="59" spans="1:171" ht="17.25">
      <c r="A59" s="252">
        <v>54</v>
      </c>
      <c r="B59" s="252">
        <f>COUNTIF('中間シート (2)'!M:M,行政集計シート※記入不要です!A59)</f>
        <v>0</v>
      </c>
      <c r="C59" s="260" t="str">
        <f t="shared" si="186"/>
        <v/>
      </c>
      <c r="D59" s="260" t="str">
        <f t="shared" si="185"/>
        <v/>
      </c>
      <c r="E59" s="260" t="str">
        <f t="shared" si="182"/>
        <v/>
      </c>
      <c r="F59" s="261"/>
      <c r="G59" s="254" t="str">
        <f>IFERROR(VLOOKUP($A59,'中間シート (2)'!$M$6:$AR$65,G$1,FALSE),"")</f>
        <v/>
      </c>
      <c r="H59" s="254" t="str">
        <f>IFERROR(VLOOKUP($A59,'中間シート (2)'!$M$6:$AR$65,H$1,FALSE),"")</f>
        <v/>
      </c>
      <c r="I59" s="254" t="str">
        <f>IFERROR(VLOOKUP($A59,'中間シート (2)'!$M$6:$AR$65,I$1,FALSE),"")</f>
        <v/>
      </c>
      <c r="J59" s="254" t="str">
        <f>IFERROR(VLOOKUP($A59,'中間シート (2)'!$M$6:$AR$65,J$1,FALSE),"")</f>
        <v/>
      </c>
      <c r="K59" s="254" t="str">
        <f>IFERROR(VLOOKUP($A59,'中間シート (2)'!$M$6:$AR$65,K$1,FALSE),"")</f>
        <v/>
      </c>
      <c r="L59" s="254" t="str">
        <f>IFERROR(VLOOKUP($A59,'中間シート (2)'!$M$6:$AR$65,L$1,FALSE),"")</f>
        <v/>
      </c>
      <c r="M59" s="254" t="str">
        <f>IFERROR(VLOOKUP($A59,'中間シート (2)'!$M$6:$AR$65,M$1,FALSE),"")</f>
        <v/>
      </c>
      <c r="N59" s="254" t="str">
        <f>IFERROR(VLOOKUP($A59,'中間シート (2)'!$M$6:$AR$65,N$1,FALSE),"")</f>
        <v/>
      </c>
      <c r="O59" s="254" t="str">
        <f>IFERROR(VLOOKUP($A59,'中間シート (2)'!$M$6:$AR$65,O$1,FALSE),"")</f>
        <v/>
      </c>
      <c r="P59" s="254" t="str">
        <f>IFERROR(VLOOKUP($A59,'中間シート (2)'!$M$6:$AR$65,P$1,FALSE),"")</f>
        <v/>
      </c>
      <c r="Q59" s="254" t="str">
        <f>IFERROR(VLOOKUP($A59,'中間シート (2)'!$M$6:$AR$65,Q$1,FALSE),"")</f>
        <v/>
      </c>
      <c r="R59" s="254" t="str">
        <f>IFERROR(VLOOKUP($A59,'中間シート (2)'!$M$6:$AR$65,R$1,FALSE),"")</f>
        <v/>
      </c>
      <c r="S59" s="254" t="str">
        <f>IFERROR(VLOOKUP($A59,'中間シート (2)'!$M$6:$AR$65,S$1,FALSE),"")</f>
        <v/>
      </c>
      <c r="T59" s="254" t="str">
        <f>IFERROR(VLOOKUP($A59,'中間シート (2)'!$M$6:$AR$65,T$1,FALSE),"")</f>
        <v/>
      </c>
      <c r="U59" s="254" t="str">
        <f>IFERROR(VLOOKUP($A59,'中間シート (2)'!$M$6:$AR$65,U$1,FALSE),"")</f>
        <v/>
      </c>
      <c r="V59" s="254"/>
      <c r="W59" s="254" t="str">
        <f>IFERROR(VLOOKUP($A59,'中間シート (2)'!$M$6:$AR$65,W$1,FALSE),"")</f>
        <v/>
      </c>
      <c r="X59" s="254" t="str">
        <f>IFERROR(VLOOKUP($A59,'中間シート (2)'!$M$6:$AR$65,X$1,FALSE),"")</f>
        <v/>
      </c>
      <c r="Y59" s="254" t="str">
        <f>IFERROR(VLOOKUP($A59,'中間シート (2)'!$M$6:$AR$65,Y$1,FALSE),"")</f>
        <v/>
      </c>
      <c r="Z59" s="254" t="str">
        <f>IFERROR(VLOOKUP($A59,'中間シート (2)'!$M$6:$AR$65,Z$1,FALSE),"")</f>
        <v/>
      </c>
      <c r="AA59" s="254" t="str">
        <f>IFERROR(VLOOKUP($A59,'中間シート (2)'!$M$6:$AR$65,AA$1,FALSE),"")</f>
        <v/>
      </c>
      <c r="AB59" s="254" t="str">
        <f>IFERROR(VLOOKUP($A59,'中間シート (2)'!$M$6:$AR$65,AB$1,FALSE),"")</f>
        <v/>
      </c>
      <c r="AC59" s="254" t="str">
        <f>IFERROR(VLOOKUP($A59,'中間シート (2)'!$M$6:$AR$65,AC$1,FALSE),"")</f>
        <v/>
      </c>
      <c r="AD59" s="254" t="str">
        <f>IFERROR(VLOOKUP($A59,'中間シート (2)'!$M$6:$AR$65,AD$1,FALSE),"")</f>
        <v/>
      </c>
      <c r="AE59" s="254"/>
      <c r="AF59" s="254"/>
      <c r="AG59" s="254"/>
      <c r="AH59" s="269" t="str">
        <f>IFERROR(VLOOKUP($A59,'中間シート (2)'!$M$6:$BC$67,AH$1,FALSE),"")</f>
        <v/>
      </c>
      <c r="AI59" s="269" t="str">
        <f>IFERROR(VLOOKUP($A59,'中間シート (2)'!$M$6:$BC$67,AI$1,FALSE),"")</f>
        <v/>
      </c>
      <c r="AJ59" s="269" t="str">
        <f>IFERROR(VLOOKUP($A59,'中間シート (2)'!$M$6:$BC$67,AJ$1,FALSE),"")</f>
        <v/>
      </c>
      <c r="AK59" s="269" t="str">
        <f>IFERROR(VLOOKUP($A59,'中間シート (2)'!$M$6:$BC$67,AK$1,FALSE),"")</f>
        <v/>
      </c>
      <c r="AL59" s="269" t="str">
        <f>IFERROR(VLOOKUP($A59,'中間シート (2)'!$M$6:$BC$67,AL$1,FALSE),"")</f>
        <v/>
      </c>
      <c r="AM59" s="269" t="str">
        <f>IFERROR(VLOOKUP($A59,'中間シート (2)'!$M$6:$BC$67,AM$1,FALSE),"")</f>
        <v/>
      </c>
      <c r="AN59" s="269" t="str">
        <f>IFERROR(VLOOKUP($A59,'中間シート (2)'!$M$6:$BC$67,AN$1,FALSE),"")</f>
        <v/>
      </c>
      <c r="AO59" s="269" t="str">
        <f>IFERROR(VLOOKUP($A59,'中間シート (2)'!$M$6:$BC$67,AO$1,FALSE),"")</f>
        <v/>
      </c>
      <c r="AR59" s="255"/>
      <c r="AS59" s="255"/>
      <c r="AT59" s="25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5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5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5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58" t="str">
        <f t="shared" ca="1" si="156"/>
        <v/>
      </c>
      <c r="ER59" s="25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58">
        <f t="shared" si="169"/>
        <v>1</v>
      </c>
      <c r="FE59" s="54" t="str">
        <f t="shared" si="170"/>
        <v/>
      </c>
      <c r="FF59" s="54" t="str">
        <f t="shared" si="171"/>
        <v/>
      </c>
      <c r="FG59" s="54" t="str">
        <f t="shared" si="172"/>
        <v/>
      </c>
      <c r="FH59" s="54" t="str">
        <f t="shared" si="173"/>
        <v/>
      </c>
      <c r="FI59" s="258" t="str">
        <f>IF(B59=0,"",COUNTIF(FD$6:FD59,FD59))</f>
        <v/>
      </c>
      <c r="FJ59" s="54" t="str">
        <f t="shared" si="174"/>
        <v/>
      </c>
      <c r="FK59" s="259" t="str">
        <f t="shared" si="175"/>
        <v/>
      </c>
      <c r="FL59" s="54" t="str">
        <f t="shared" si="176"/>
        <v/>
      </c>
      <c r="FM59" s="54" t="str">
        <f t="shared" si="177"/>
        <v/>
      </c>
      <c r="FN59" s="54" t="str">
        <f t="shared" si="178"/>
        <v/>
      </c>
      <c r="FO59" s="54" t="str">
        <f t="shared" si="179"/>
        <v/>
      </c>
    </row>
    <row r="60" spans="1:171" ht="17.25">
      <c r="A60" s="252">
        <v>55</v>
      </c>
      <c r="B60" s="252">
        <f>COUNTIF('中間シート (2)'!M:M,行政集計シート※記入不要です!A60)</f>
        <v>0</v>
      </c>
      <c r="C60" s="260" t="str">
        <f t="shared" si="186"/>
        <v/>
      </c>
      <c r="D60" s="260" t="str">
        <f t="shared" si="185"/>
        <v/>
      </c>
      <c r="E60" s="260" t="str">
        <f t="shared" si="182"/>
        <v/>
      </c>
      <c r="F60" s="261"/>
      <c r="G60" s="254" t="str">
        <f>IFERROR(VLOOKUP($A60,'中間シート (2)'!$M$6:$AR$65,G$1,FALSE),"")</f>
        <v/>
      </c>
      <c r="H60" s="254" t="str">
        <f>IFERROR(VLOOKUP($A60,'中間シート (2)'!$M$6:$AR$65,H$1,FALSE),"")</f>
        <v/>
      </c>
      <c r="I60" s="254" t="str">
        <f>IFERROR(VLOOKUP($A60,'中間シート (2)'!$M$6:$AR$65,I$1,FALSE),"")</f>
        <v/>
      </c>
      <c r="J60" s="254" t="str">
        <f>IFERROR(VLOOKUP($A60,'中間シート (2)'!$M$6:$AR$65,J$1,FALSE),"")</f>
        <v/>
      </c>
      <c r="K60" s="254" t="str">
        <f>IFERROR(VLOOKUP($A60,'中間シート (2)'!$M$6:$AR$65,K$1,FALSE),"")</f>
        <v/>
      </c>
      <c r="L60" s="254" t="str">
        <f>IFERROR(VLOOKUP($A60,'中間シート (2)'!$M$6:$AR$65,L$1,FALSE),"")</f>
        <v/>
      </c>
      <c r="M60" s="254" t="str">
        <f>IFERROR(VLOOKUP($A60,'中間シート (2)'!$M$6:$AR$65,M$1,FALSE),"")</f>
        <v/>
      </c>
      <c r="N60" s="254" t="str">
        <f>IFERROR(VLOOKUP($A60,'中間シート (2)'!$M$6:$AR$65,N$1,FALSE),"")</f>
        <v/>
      </c>
      <c r="O60" s="254" t="str">
        <f>IFERROR(VLOOKUP($A60,'中間シート (2)'!$M$6:$AR$65,O$1,FALSE),"")</f>
        <v/>
      </c>
      <c r="P60" s="254" t="str">
        <f>IFERROR(VLOOKUP($A60,'中間シート (2)'!$M$6:$AR$65,P$1,FALSE),"")</f>
        <v/>
      </c>
      <c r="Q60" s="254" t="str">
        <f>IFERROR(VLOOKUP($A60,'中間シート (2)'!$M$6:$AR$65,Q$1,FALSE),"")</f>
        <v/>
      </c>
      <c r="R60" s="254" t="str">
        <f>IFERROR(VLOOKUP($A60,'中間シート (2)'!$M$6:$AR$65,R$1,FALSE),"")</f>
        <v/>
      </c>
      <c r="S60" s="254" t="str">
        <f>IFERROR(VLOOKUP($A60,'中間シート (2)'!$M$6:$AR$65,S$1,FALSE),"")</f>
        <v/>
      </c>
      <c r="T60" s="254" t="str">
        <f>IFERROR(VLOOKUP($A60,'中間シート (2)'!$M$6:$AR$65,T$1,FALSE),"")</f>
        <v/>
      </c>
      <c r="U60" s="254" t="str">
        <f>IFERROR(VLOOKUP($A60,'中間シート (2)'!$M$6:$AR$65,U$1,FALSE),"")</f>
        <v/>
      </c>
      <c r="V60" s="254"/>
      <c r="W60" s="254" t="str">
        <f>IFERROR(VLOOKUP($A60,'中間シート (2)'!$M$6:$AR$65,W$1,FALSE),"")</f>
        <v/>
      </c>
      <c r="X60" s="254" t="str">
        <f>IFERROR(VLOOKUP($A60,'中間シート (2)'!$M$6:$AR$65,X$1,FALSE),"")</f>
        <v/>
      </c>
      <c r="Y60" s="254" t="str">
        <f>IFERROR(VLOOKUP($A60,'中間シート (2)'!$M$6:$AR$65,Y$1,FALSE),"")</f>
        <v/>
      </c>
      <c r="Z60" s="254" t="str">
        <f>IFERROR(VLOOKUP($A60,'中間シート (2)'!$M$6:$AR$65,Z$1,FALSE),"")</f>
        <v/>
      </c>
      <c r="AA60" s="254" t="str">
        <f>IFERROR(VLOOKUP($A60,'中間シート (2)'!$M$6:$AR$65,AA$1,FALSE),"")</f>
        <v/>
      </c>
      <c r="AB60" s="254" t="str">
        <f>IFERROR(VLOOKUP($A60,'中間シート (2)'!$M$6:$AR$65,AB$1,FALSE),"")</f>
        <v/>
      </c>
      <c r="AC60" s="254" t="str">
        <f>IFERROR(VLOOKUP($A60,'中間シート (2)'!$M$6:$AR$65,AC$1,FALSE),"")</f>
        <v/>
      </c>
      <c r="AD60" s="254" t="str">
        <f>IFERROR(VLOOKUP($A60,'中間シート (2)'!$M$6:$AR$65,AD$1,FALSE),"")</f>
        <v/>
      </c>
      <c r="AE60" s="254"/>
      <c r="AF60" s="254"/>
      <c r="AG60" s="254"/>
      <c r="AH60" s="269" t="str">
        <f>IFERROR(VLOOKUP($A60,'中間シート (2)'!$M$6:$BC$67,AH$1,FALSE),"")</f>
        <v/>
      </c>
      <c r="AI60" s="269" t="str">
        <f>IFERROR(VLOOKUP($A60,'中間シート (2)'!$M$6:$BC$67,AI$1,FALSE),"")</f>
        <v/>
      </c>
      <c r="AJ60" s="269" t="str">
        <f>IFERROR(VLOOKUP($A60,'中間シート (2)'!$M$6:$BC$67,AJ$1,FALSE),"")</f>
        <v/>
      </c>
      <c r="AK60" s="269" t="str">
        <f>IFERROR(VLOOKUP($A60,'中間シート (2)'!$M$6:$BC$67,AK$1,FALSE),"")</f>
        <v/>
      </c>
      <c r="AL60" s="269" t="str">
        <f>IFERROR(VLOOKUP($A60,'中間シート (2)'!$M$6:$BC$67,AL$1,FALSE),"")</f>
        <v/>
      </c>
      <c r="AM60" s="269" t="str">
        <f>IFERROR(VLOOKUP($A60,'中間シート (2)'!$M$6:$BC$67,AM$1,FALSE),"")</f>
        <v/>
      </c>
      <c r="AN60" s="269" t="str">
        <f>IFERROR(VLOOKUP($A60,'中間シート (2)'!$M$6:$BC$67,AN$1,FALSE),"")</f>
        <v/>
      </c>
      <c r="AO60" s="269" t="str">
        <f>IFERROR(VLOOKUP($A60,'中間シート (2)'!$M$6:$BC$67,AO$1,FALSE),"")</f>
        <v/>
      </c>
      <c r="AR60" s="255"/>
      <c r="AS60" s="255"/>
      <c r="AT60" s="25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5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5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5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58" t="str">
        <f t="shared" ca="1" si="156"/>
        <v/>
      </c>
      <c r="ER60" s="25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58">
        <f t="shared" si="169"/>
        <v>1</v>
      </c>
      <c r="FE60" s="54" t="str">
        <f t="shared" si="170"/>
        <v/>
      </c>
      <c r="FF60" s="54" t="str">
        <f t="shared" si="171"/>
        <v/>
      </c>
      <c r="FG60" s="54" t="str">
        <f t="shared" si="172"/>
        <v/>
      </c>
      <c r="FH60" s="54" t="str">
        <f t="shared" si="173"/>
        <v/>
      </c>
      <c r="FI60" s="258" t="str">
        <f>IF(B60=0,"",COUNTIF(FD$6:FD60,FD60))</f>
        <v/>
      </c>
      <c r="FJ60" s="54" t="str">
        <f t="shared" si="174"/>
        <v/>
      </c>
      <c r="FK60" s="259" t="str">
        <f t="shared" si="175"/>
        <v/>
      </c>
      <c r="FL60" s="54" t="str">
        <f t="shared" si="176"/>
        <v/>
      </c>
      <c r="FM60" s="54" t="str">
        <f t="shared" si="177"/>
        <v/>
      </c>
      <c r="FN60" s="54" t="str">
        <f t="shared" si="178"/>
        <v/>
      </c>
      <c r="FO60" s="54" t="str">
        <f t="shared" si="179"/>
        <v/>
      </c>
    </row>
    <row r="61" spans="1:171" ht="17.25">
      <c r="A61" s="252">
        <v>56</v>
      </c>
      <c r="B61" s="252">
        <f>COUNTIF('中間シート (2)'!M:M,行政集計シート※記入不要です!A61)</f>
        <v>0</v>
      </c>
      <c r="C61" s="260" t="str">
        <f t="shared" si="186"/>
        <v/>
      </c>
      <c r="D61" s="260" t="str">
        <f t="shared" si="185"/>
        <v/>
      </c>
      <c r="E61" s="260" t="str">
        <f t="shared" si="182"/>
        <v/>
      </c>
      <c r="F61" s="261"/>
      <c r="G61" s="254" t="str">
        <f>IFERROR(VLOOKUP($A61,'中間シート (2)'!$M$6:$AR$65,G$1,FALSE),"")</f>
        <v/>
      </c>
      <c r="H61" s="254" t="str">
        <f>IFERROR(VLOOKUP($A61,'中間シート (2)'!$M$6:$AR$65,H$1,FALSE),"")</f>
        <v/>
      </c>
      <c r="I61" s="254" t="str">
        <f>IFERROR(VLOOKUP($A61,'中間シート (2)'!$M$6:$AR$65,I$1,FALSE),"")</f>
        <v/>
      </c>
      <c r="J61" s="254" t="str">
        <f>IFERROR(VLOOKUP($A61,'中間シート (2)'!$M$6:$AR$65,J$1,FALSE),"")</f>
        <v/>
      </c>
      <c r="K61" s="254" t="str">
        <f>IFERROR(VLOOKUP($A61,'中間シート (2)'!$M$6:$AR$65,K$1,FALSE),"")</f>
        <v/>
      </c>
      <c r="L61" s="254" t="str">
        <f>IFERROR(VLOOKUP($A61,'中間シート (2)'!$M$6:$AR$65,L$1,FALSE),"")</f>
        <v/>
      </c>
      <c r="M61" s="254" t="str">
        <f>IFERROR(VLOOKUP($A61,'中間シート (2)'!$M$6:$AR$65,M$1,FALSE),"")</f>
        <v/>
      </c>
      <c r="N61" s="254" t="str">
        <f>IFERROR(VLOOKUP($A61,'中間シート (2)'!$M$6:$AR$65,N$1,FALSE),"")</f>
        <v/>
      </c>
      <c r="O61" s="254" t="str">
        <f>IFERROR(VLOOKUP($A61,'中間シート (2)'!$M$6:$AR$65,O$1,FALSE),"")</f>
        <v/>
      </c>
      <c r="P61" s="254" t="str">
        <f>IFERROR(VLOOKUP($A61,'中間シート (2)'!$M$6:$AR$65,P$1,FALSE),"")</f>
        <v/>
      </c>
      <c r="Q61" s="254" t="str">
        <f>IFERROR(VLOOKUP($A61,'中間シート (2)'!$M$6:$AR$65,Q$1,FALSE),"")</f>
        <v/>
      </c>
      <c r="R61" s="254" t="str">
        <f>IFERROR(VLOOKUP($A61,'中間シート (2)'!$M$6:$AR$65,R$1,FALSE),"")</f>
        <v/>
      </c>
      <c r="S61" s="254" t="str">
        <f>IFERROR(VLOOKUP($A61,'中間シート (2)'!$M$6:$AR$65,S$1,FALSE),"")</f>
        <v/>
      </c>
      <c r="T61" s="254" t="str">
        <f>IFERROR(VLOOKUP($A61,'中間シート (2)'!$M$6:$AR$65,T$1,FALSE),"")</f>
        <v/>
      </c>
      <c r="U61" s="254" t="str">
        <f>IFERROR(VLOOKUP($A61,'中間シート (2)'!$M$6:$AR$65,U$1,FALSE),"")</f>
        <v/>
      </c>
      <c r="V61" s="254"/>
      <c r="W61" s="254" t="str">
        <f>IFERROR(VLOOKUP($A61,'中間シート (2)'!$M$6:$AR$65,W$1,FALSE),"")</f>
        <v/>
      </c>
      <c r="X61" s="254" t="str">
        <f>IFERROR(VLOOKUP($A61,'中間シート (2)'!$M$6:$AR$65,X$1,FALSE),"")</f>
        <v/>
      </c>
      <c r="Y61" s="254" t="str">
        <f>IFERROR(VLOOKUP($A61,'中間シート (2)'!$M$6:$AR$65,Y$1,FALSE),"")</f>
        <v/>
      </c>
      <c r="Z61" s="254" t="str">
        <f>IFERROR(VLOOKUP($A61,'中間シート (2)'!$M$6:$AR$65,Z$1,FALSE),"")</f>
        <v/>
      </c>
      <c r="AA61" s="254" t="str">
        <f>IFERROR(VLOOKUP($A61,'中間シート (2)'!$M$6:$AR$65,AA$1,FALSE),"")</f>
        <v/>
      </c>
      <c r="AB61" s="254" t="str">
        <f>IFERROR(VLOOKUP($A61,'中間シート (2)'!$M$6:$AR$65,AB$1,FALSE),"")</f>
        <v/>
      </c>
      <c r="AC61" s="254" t="str">
        <f>IFERROR(VLOOKUP($A61,'中間シート (2)'!$M$6:$AR$65,AC$1,FALSE),"")</f>
        <v/>
      </c>
      <c r="AD61" s="254" t="str">
        <f>IFERROR(VLOOKUP($A61,'中間シート (2)'!$M$6:$AR$65,AD$1,FALSE),"")</f>
        <v/>
      </c>
      <c r="AE61" s="254"/>
      <c r="AF61" s="254"/>
      <c r="AG61" s="254"/>
      <c r="AH61" s="269" t="str">
        <f>IFERROR(VLOOKUP($A61,'中間シート (2)'!$M$6:$BC$67,AH$1,FALSE),"")</f>
        <v/>
      </c>
      <c r="AI61" s="269" t="str">
        <f>IFERROR(VLOOKUP($A61,'中間シート (2)'!$M$6:$BC$67,AI$1,FALSE),"")</f>
        <v/>
      </c>
      <c r="AJ61" s="269" t="str">
        <f>IFERROR(VLOOKUP($A61,'中間シート (2)'!$M$6:$BC$67,AJ$1,FALSE),"")</f>
        <v/>
      </c>
      <c r="AK61" s="269" t="str">
        <f>IFERROR(VLOOKUP($A61,'中間シート (2)'!$M$6:$BC$67,AK$1,FALSE),"")</f>
        <v/>
      </c>
      <c r="AL61" s="269" t="str">
        <f>IFERROR(VLOOKUP($A61,'中間シート (2)'!$M$6:$BC$67,AL$1,FALSE),"")</f>
        <v/>
      </c>
      <c r="AM61" s="269" t="str">
        <f>IFERROR(VLOOKUP($A61,'中間シート (2)'!$M$6:$BC$67,AM$1,FALSE),"")</f>
        <v/>
      </c>
      <c r="AN61" s="269" t="str">
        <f>IFERROR(VLOOKUP($A61,'中間シート (2)'!$M$6:$BC$67,AN$1,FALSE),"")</f>
        <v/>
      </c>
      <c r="AO61" s="269" t="str">
        <f>IFERROR(VLOOKUP($A61,'中間シート (2)'!$M$6:$BC$67,AO$1,FALSE),"")</f>
        <v/>
      </c>
      <c r="AR61" s="255"/>
      <c r="AS61" s="255"/>
      <c r="AT61" s="25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5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5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5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58" t="str">
        <f t="shared" ca="1" si="156"/>
        <v/>
      </c>
      <c r="ER61" s="25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58">
        <f t="shared" si="169"/>
        <v>1</v>
      </c>
      <c r="FE61" s="54" t="str">
        <f t="shared" si="170"/>
        <v/>
      </c>
      <c r="FF61" s="54" t="str">
        <f t="shared" si="171"/>
        <v/>
      </c>
      <c r="FG61" s="54" t="str">
        <f t="shared" si="172"/>
        <v/>
      </c>
      <c r="FH61" s="54" t="str">
        <f t="shared" si="173"/>
        <v/>
      </c>
      <c r="FI61" s="258" t="str">
        <f>IF(B61=0,"",COUNTIF(FD$6:FD61,FD61))</f>
        <v/>
      </c>
      <c r="FJ61" s="54" t="str">
        <f t="shared" si="174"/>
        <v/>
      </c>
      <c r="FK61" s="259" t="str">
        <f t="shared" si="175"/>
        <v/>
      </c>
      <c r="FL61" s="54" t="str">
        <f t="shared" si="176"/>
        <v/>
      </c>
      <c r="FM61" s="54" t="str">
        <f t="shared" si="177"/>
        <v/>
      </c>
      <c r="FN61" s="54" t="str">
        <f t="shared" si="178"/>
        <v/>
      </c>
      <c r="FO61" s="54" t="str">
        <f t="shared" si="179"/>
        <v/>
      </c>
    </row>
    <row r="62" spans="1:171" ht="17.25">
      <c r="A62" s="252">
        <v>57</v>
      </c>
      <c r="B62" s="252">
        <f>COUNTIF('中間シート (2)'!M:M,行政集計シート※記入不要です!A62)</f>
        <v>0</v>
      </c>
      <c r="C62" s="260" t="str">
        <f>IF(OR(G62&lt;&gt;"",H62&lt;&gt;""),C61,"")</f>
        <v/>
      </c>
      <c r="D62" s="260" t="str">
        <f t="shared" si="185"/>
        <v/>
      </c>
      <c r="E62" s="260" t="str">
        <f t="shared" si="182"/>
        <v/>
      </c>
      <c r="F62" s="261"/>
      <c r="G62" s="254" t="str">
        <f>IFERROR(VLOOKUP($A62,'中間シート (2)'!$M$6:$AR$65,G$1,FALSE),"")</f>
        <v/>
      </c>
      <c r="H62" s="254" t="str">
        <f>IFERROR(VLOOKUP($A62,'中間シート (2)'!$M$6:$AR$65,H$1,FALSE),"")</f>
        <v/>
      </c>
      <c r="I62" s="254" t="str">
        <f>IFERROR(VLOOKUP($A62,'中間シート (2)'!$M$6:$AR$65,I$1,FALSE),"")</f>
        <v/>
      </c>
      <c r="J62" s="254" t="str">
        <f>IFERROR(VLOOKUP($A62,'中間シート (2)'!$M$6:$AR$65,J$1,FALSE),"")</f>
        <v/>
      </c>
      <c r="K62" s="254" t="str">
        <f>IFERROR(VLOOKUP($A62,'中間シート (2)'!$M$6:$AR$65,K$1,FALSE),"")</f>
        <v/>
      </c>
      <c r="L62" s="254" t="str">
        <f>IFERROR(VLOOKUP($A62,'中間シート (2)'!$M$6:$AR$65,L$1,FALSE),"")</f>
        <v/>
      </c>
      <c r="M62" s="254" t="str">
        <f>IFERROR(VLOOKUP($A62,'中間シート (2)'!$M$6:$AR$65,M$1,FALSE),"")</f>
        <v/>
      </c>
      <c r="N62" s="254" t="str">
        <f>IFERROR(VLOOKUP($A62,'中間シート (2)'!$M$6:$AR$65,N$1,FALSE),"")</f>
        <v/>
      </c>
      <c r="O62" s="254" t="str">
        <f>IFERROR(VLOOKUP($A62,'中間シート (2)'!$M$6:$AR$65,O$1,FALSE),"")</f>
        <v/>
      </c>
      <c r="P62" s="254" t="str">
        <f>IFERROR(VLOOKUP($A62,'中間シート (2)'!$M$6:$AR$65,P$1,FALSE),"")</f>
        <v/>
      </c>
      <c r="Q62" s="254" t="str">
        <f>IFERROR(VLOOKUP($A62,'中間シート (2)'!$M$6:$AR$65,Q$1,FALSE),"")</f>
        <v/>
      </c>
      <c r="R62" s="254" t="str">
        <f>IFERROR(VLOOKUP($A62,'中間シート (2)'!$M$6:$AR$65,R$1,FALSE),"")</f>
        <v/>
      </c>
      <c r="S62" s="254" t="str">
        <f>IFERROR(VLOOKUP($A62,'中間シート (2)'!$M$6:$AR$65,S$1,FALSE),"")</f>
        <v/>
      </c>
      <c r="T62" s="254" t="str">
        <f>IFERROR(VLOOKUP($A62,'中間シート (2)'!$M$6:$AR$65,T$1,FALSE),"")</f>
        <v/>
      </c>
      <c r="U62" s="254" t="str">
        <f>IFERROR(VLOOKUP($A62,'中間シート (2)'!$M$6:$AR$65,U$1,FALSE),"")</f>
        <v/>
      </c>
      <c r="V62" s="254"/>
      <c r="W62" s="254" t="str">
        <f>IFERROR(VLOOKUP($A62,'中間シート (2)'!$M$6:$AR$65,W$1,FALSE),"")</f>
        <v/>
      </c>
      <c r="X62" s="254" t="str">
        <f>IFERROR(VLOOKUP($A62,'中間シート (2)'!$M$6:$AR$65,X$1,FALSE),"")</f>
        <v/>
      </c>
      <c r="Y62" s="254" t="str">
        <f>IFERROR(VLOOKUP($A62,'中間シート (2)'!$M$6:$AR$65,Y$1,FALSE),"")</f>
        <v/>
      </c>
      <c r="Z62" s="254" t="str">
        <f>IFERROR(VLOOKUP($A62,'中間シート (2)'!$M$6:$AR$65,Z$1,FALSE),"")</f>
        <v/>
      </c>
      <c r="AA62" s="254" t="str">
        <f>IFERROR(VLOOKUP($A62,'中間シート (2)'!$M$6:$AR$65,AA$1,FALSE),"")</f>
        <v/>
      </c>
      <c r="AB62" s="254" t="str">
        <f>IFERROR(VLOOKUP($A62,'中間シート (2)'!$M$6:$AR$65,AB$1,FALSE),"")</f>
        <v/>
      </c>
      <c r="AC62" s="254" t="str">
        <f>IFERROR(VLOOKUP($A62,'中間シート (2)'!$M$6:$AR$65,AC$1,FALSE),"")</f>
        <v/>
      </c>
      <c r="AD62" s="254" t="str">
        <f>IFERROR(VLOOKUP($A62,'中間シート (2)'!$M$6:$AR$65,AD$1,FALSE),"")</f>
        <v/>
      </c>
      <c r="AE62" s="254"/>
      <c r="AF62" s="254"/>
      <c r="AG62" s="254"/>
      <c r="AH62" s="269" t="str">
        <f>IFERROR(VLOOKUP($A62,'中間シート (2)'!$M$6:$BC$67,AH$1,FALSE),"")</f>
        <v/>
      </c>
      <c r="AI62" s="269" t="str">
        <f>IFERROR(VLOOKUP($A62,'中間シート (2)'!$M$6:$BC$67,AI$1,FALSE),"")</f>
        <v/>
      </c>
      <c r="AJ62" s="269" t="str">
        <f>IFERROR(VLOOKUP($A62,'中間シート (2)'!$M$6:$BC$67,AJ$1,FALSE),"")</f>
        <v/>
      </c>
      <c r="AK62" s="269" t="str">
        <f>IFERROR(VLOOKUP($A62,'中間シート (2)'!$M$6:$BC$67,AK$1,FALSE),"")</f>
        <v/>
      </c>
      <c r="AL62" s="269" t="str">
        <f>IFERROR(VLOOKUP($A62,'中間シート (2)'!$M$6:$BC$67,AL$1,FALSE),"")</f>
        <v/>
      </c>
      <c r="AM62" s="269" t="str">
        <f>IFERROR(VLOOKUP($A62,'中間シート (2)'!$M$6:$BC$67,AM$1,FALSE),"")</f>
        <v/>
      </c>
      <c r="AN62" s="269" t="str">
        <f>IFERROR(VLOOKUP($A62,'中間シート (2)'!$M$6:$BC$67,AN$1,FALSE),"")</f>
        <v/>
      </c>
      <c r="AO62" s="269" t="str">
        <f>IFERROR(VLOOKUP($A62,'中間シート (2)'!$M$6:$BC$67,AO$1,FALSE),"")</f>
        <v/>
      </c>
      <c r="AR62" s="255"/>
      <c r="AS62" s="255"/>
      <c r="AT62" s="25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5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5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5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58" t="str">
        <f t="shared" ca="1" si="156"/>
        <v/>
      </c>
      <c r="ER62" s="25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58">
        <f t="shared" si="169"/>
        <v>1</v>
      </c>
      <c r="FE62" s="54" t="str">
        <f t="shared" si="170"/>
        <v/>
      </c>
      <c r="FF62" s="54" t="str">
        <f t="shared" si="171"/>
        <v/>
      </c>
      <c r="FG62" s="54" t="str">
        <f t="shared" si="172"/>
        <v/>
      </c>
      <c r="FH62" s="54" t="str">
        <f t="shared" si="173"/>
        <v/>
      </c>
      <c r="FI62" s="258" t="str">
        <f>IF(B62=0,"",COUNTIF(FD$6:FD62,FD62))</f>
        <v/>
      </c>
      <c r="FJ62" s="54" t="str">
        <f t="shared" si="174"/>
        <v/>
      </c>
      <c r="FK62" s="259" t="str">
        <f t="shared" si="175"/>
        <v/>
      </c>
      <c r="FL62" s="54" t="str">
        <f t="shared" si="176"/>
        <v/>
      </c>
      <c r="FM62" s="54" t="str">
        <f t="shared" si="177"/>
        <v/>
      </c>
      <c r="FN62" s="54" t="str">
        <f t="shared" si="178"/>
        <v/>
      </c>
      <c r="FO62" s="54" t="str">
        <f t="shared" si="179"/>
        <v/>
      </c>
    </row>
    <row r="63" spans="1:171" ht="17.25">
      <c r="A63" s="252">
        <v>58</v>
      </c>
      <c r="B63" s="252">
        <f>COUNTIF('中間シート (2)'!M:M,行政集計シート※記入不要です!A63)</f>
        <v>0</v>
      </c>
      <c r="C63" s="260" t="str">
        <f>IF(OR(G63&lt;&gt;"",H63&lt;&gt;""),C62,"")</f>
        <v/>
      </c>
      <c r="D63" s="260" t="str">
        <f t="shared" si="185"/>
        <v/>
      </c>
      <c r="E63" s="260" t="str">
        <f t="shared" si="182"/>
        <v/>
      </c>
      <c r="F63" s="261"/>
      <c r="G63" s="254" t="str">
        <f>IFERROR(VLOOKUP($A63,'中間シート (2)'!$M$6:$AR$65,G$1,FALSE),"")</f>
        <v/>
      </c>
      <c r="H63" s="254" t="str">
        <f>IFERROR(VLOOKUP($A63,'中間シート (2)'!$M$6:$AR$65,H$1,FALSE),"")</f>
        <v/>
      </c>
      <c r="I63" s="254" t="str">
        <f>IFERROR(VLOOKUP($A63,'中間シート (2)'!$M$6:$AR$65,I$1,FALSE),"")</f>
        <v/>
      </c>
      <c r="J63" s="254" t="str">
        <f>IFERROR(VLOOKUP($A63,'中間シート (2)'!$M$6:$AR$65,J$1,FALSE),"")</f>
        <v/>
      </c>
      <c r="K63" s="254" t="str">
        <f>IFERROR(VLOOKUP($A63,'中間シート (2)'!$M$6:$AR$65,K$1,FALSE),"")</f>
        <v/>
      </c>
      <c r="L63" s="254" t="str">
        <f>IFERROR(VLOOKUP($A63,'中間シート (2)'!$M$6:$AR$65,L$1,FALSE),"")</f>
        <v/>
      </c>
      <c r="M63" s="254" t="str">
        <f>IFERROR(VLOOKUP($A63,'中間シート (2)'!$M$6:$AR$65,M$1,FALSE),"")</f>
        <v/>
      </c>
      <c r="N63" s="254" t="str">
        <f>IFERROR(VLOOKUP($A63,'中間シート (2)'!$M$6:$AR$65,N$1,FALSE),"")</f>
        <v/>
      </c>
      <c r="O63" s="254" t="str">
        <f>IFERROR(VLOOKUP($A63,'中間シート (2)'!$M$6:$AR$65,O$1,FALSE),"")</f>
        <v/>
      </c>
      <c r="P63" s="254" t="str">
        <f>IFERROR(VLOOKUP($A63,'中間シート (2)'!$M$6:$AR$65,P$1,FALSE),"")</f>
        <v/>
      </c>
      <c r="Q63" s="254" t="str">
        <f>IFERROR(VLOOKUP($A63,'中間シート (2)'!$M$6:$AR$65,Q$1,FALSE),"")</f>
        <v/>
      </c>
      <c r="R63" s="254" t="str">
        <f>IFERROR(VLOOKUP($A63,'中間シート (2)'!$M$6:$AR$65,R$1,FALSE),"")</f>
        <v/>
      </c>
      <c r="S63" s="254" t="str">
        <f>IFERROR(VLOOKUP($A63,'中間シート (2)'!$M$6:$AR$65,S$1,FALSE),"")</f>
        <v/>
      </c>
      <c r="T63" s="254" t="str">
        <f>IFERROR(VLOOKUP($A63,'中間シート (2)'!$M$6:$AR$65,T$1,FALSE),"")</f>
        <v/>
      </c>
      <c r="U63" s="254" t="str">
        <f>IFERROR(VLOOKUP($A63,'中間シート (2)'!$M$6:$AR$65,U$1,FALSE),"")</f>
        <v/>
      </c>
      <c r="V63" s="254"/>
      <c r="W63" s="254" t="str">
        <f>IFERROR(VLOOKUP($A63,'中間シート (2)'!$M$6:$AR$65,W$1,FALSE),"")</f>
        <v/>
      </c>
      <c r="X63" s="254" t="str">
        <f>IFERROR(VLOOKUP($A63,'中間シート (2)'!$M$6:$AR$65,X$1,FALSE),"")</f>
        <v/>
      </c>
      <c r="Y63" s="254" t="str">
        <f>IFERROR(VLOOKUP($A63,'中間シート (2)'!$M$6:$AR$65,Y$1,FALSE),"")</f>
        <v/>
      </c>
      <c r="Z63" s="254" t="str">
        <f>IFERROR(VLOOKUP($A63,'中間シート (2)'!$M$6:$AR$65,Z$1,FALSE),"")</f>
        <v/>
      </c>
      <c r="AA63" s="254" t="str">
        <f>IFERROR(VLOOKUP($A63,'中間シート (2)'!$M$6:$AR$65,AA$1,FALSE),"")</f>
        <v/>
      </c>
      <c r="AB63" s="254" t="str">
        <f>IFERROR(VLOOKUP($A63,'中間シート (2)'!$M$6:$AR$65,AB$1,FALSE),"")</f>
        <v/>
      </c>
      <c r="AC63" s="254" t="str">
        <f>IFERROR(VLOOKUP($A63,'中間シート (2)'!$M$6:$AR$65,AC$1,FALSE),"")</f>
        <v/>
      </c>
      <c r="AD63" s="254" t="str">
        <f>IFERROR(VLOOKUP($A63,'中間シート (2)'!$M$6:$AR$65,AD$1,FALSE),"")</f>
        <v/>
      </c>
      <c r="AE63" s="254"/>
      <c r="AF63" s="254"/>
      <c r="AG63" s="254"/>
      <c r="AH63" s="269" t="str">
        <f>IFERROR(VLOOKUP($A63,'中間シート (2)'!$M$6:$BC$67,AH$1,FALSE),"")</f>
        <v/>
      </c>
      <c r="AI63" s="269" t="str">
        <f>IFERROR(VLOOKUP($A63,'中間シート (2)'!$M$6:$BC$67,AI$1,FALSE),"")</f>
        <v/>
      </c>
      <c r="AJ63" s="269" t="str">
        <f>IFERROR(VLOOKUP($A63,'中間シート (2)'!$M$6:$BC$67,AJ$1,FALSE),"")</f>
        <v/>
      </c>
      <c r="AK63" s="269" t="str">
        <f>IFERROR(VLOOKUP($A63,'中間シート (2)'!$M$6:$BC$67,AK$1,FALSE),"")</f>
        <v/>
      </c>
      <c r="AL63" s="269" t="str">
        <f>IFERROR(VLOOKUP($A63,'中間シート (2)'!$M$6:$BC$67,AL$1,FALSE),"")</f>
        <v/>
      </c>
      <c r="AM63" s="269" t="str">
        <f>IFERROR(VLOOKUP($A63,'中間シート (2)'!$M$6:$BC$67,AM$1,FALSE),"")</f>
        <v/>
      </c>
      <c r="AN63" s="269" t="str">
        <f>IFERROR(VLOOKUP($A63,'中間シート (2)'!$M$6:$BC$67,AN$1,FALSE),"")</f>
        <v/>
      </c>
      <c r="AO63" s="269" t="str">
        <f>IFERROR(VLOOKUP($A63,'中間シート (2)'!$M$6:$BC$67,AO$1,FALSE),"")</f>
        <v/>
      </c>
      <c r="AR63" s="255"/>
      <c r="AS63" s="255"/>
      <c r="AT63" s="25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5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5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5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58" t="str">
        <f t="shared" ca="1" si="156"/>
        <v/>
      </c>
      <c r="ER63" s="25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58">
        <f t="shared" si="169"/>
        <v>1</v>
      </c>
      <c r="FE63" s="54" t="str">
        <f t="shared" si="170"/>
        <v/>
      </c>
      <c r="FF63" s="54" t="str">
        <f t="shared" si="171"/>
        <v/>
      </c>
      <c r="FG63" s="54" t="str">
        <f t="shared" si="172"/>
        <v/>
      </c>
      <c r="FH63" s="54" t="str">
        <f t="shared" si="173"/>
        <v/>
      </c>
      <c r="FI63" s="258" t="str">
        <f>IF(B63=0,"",COUNTIF(FD$6:FD63,FD63))</f>
        <v/>
      </c>
      <c r="FJ63" s="54" t="str">
        <f t="shared" si="174"/>
        <v/>
      </c>
      <c r="FK63" s="259" t="str">
        <f t="shared" si="175"/>
        <v/>
      </c>
      <c r="FL63" s="54" t="str">
        <f t="shared" si="176"/>
        <v/>
      </c>
      <c r="FM63" s="54" t="str">
        <f t="shared" si="177"/>
        <v/>
      </c>
      <c r="FN63" s="54" t="str">
        <f t="shared" si="178"/>
        <v/>
      </c>
      <c r="FO63" s="54" t="str">
        <f t="shared" si="179"/>
        <v/>
      </c>
    </row>
    <row r="64" spans="1:171" ht="17.25">
      <c r="A64" s="252">
        <v>59</v>
      </c>
      <c r="B64" s="252">
        <f>COUNTIF('中間シート (2)'!M:M,行政集計シート※記入不要です!A64)</f>
        <v>0</v>
      </c>
      <c r="C64" s="260" t="str">
        <f t="shared" si="186"/>
        <v/>
      </c>
      <c r="D64" s="260" t="str">
        <f t="shared" si="185"/>
        <v/>
      </c>
      <c r="E64" s="260" t="str">
        <f t="shared" si="182"/>
        <v/>
      </c>
      <c r="F64" s="261"/>
      <c r="G64" s="254" t="str">
        <f>IFERROR(VLOOKUP($A64,'中間シート (2)'!$M$6:$AR$65,G$1,FALSE),"")</f>
        <v/>
      </c>
      <c r="H64" s="254" t="str">
        <f>IFERROR(VLOOKUP($A64,'中間シート (2)'!$M$6:$AR$65,H$1,FALSE),"")</f>
        <v/>
      </c>
      <c r="I64" s="254" t="str">
        <f>IFERROR(VLOOKUP($A64,'中間シート (2)'!$M$6:$AR$65,I$1,FALSE),"")</f>
        <v/>
      </c>
      <c r="J64" s="254" t="str">
        <f>IFERROR(VLOOKUP($A64,'中間シート (2)'!$M$6:$AR$65,J$1,FALSE),"")</f>
        <v/>
      </c>
      <c r="K64" s="254" t="str">
        <f>IFERROR(VLOOKUP($A64,'中間シート (2)'!$M$6:$AR$65,K$1,FALSE),"")</f>
        <v/>
      </c>
      <c r="L64" s="254" t="str">
        <f>IFERROR(VLOOKUP($A64,'中間シート (2)'!$M$6:$AR$65,L$1,FALSE),"")</f>
        <v/>
      </c>
      <c r="M64" s="254" t="str">
        <f>IFERROR(VLOOKUP($A64,'中間シート (2)'!$M$6:$AR$65,M$1,FALSE),"")</f>
        <v/>
      </c>
      <c r="N64" s="254" t="str">
        <f>IFERROR(VLOOKUP($A64,'中間シート (2)'!$M$6:$AR$65,N$1,FALSE),"")</f>
        <v/>
      </c>
      <c r="O64" s="254" t="str">
        <f>IFERROR(VLOOKUP($A64,'中間シート (2)'!$M$6:$AR$65,O$1,FALSE),"")</f>
        <v/>
      </c>
      <c r="P64" s="254" t="str">
        <f>IFERROR(VLOOKUP($A64,'中間シート (2)'!$M$6:$AR$65,P$1,FALSE),"")</f>
        <v/>
      </c>
      <c r="Q64" s="254" t="str">
        <f>IFERROR(VLOOKUP($A64,'中間シート (2)'!$M$6:$AR$65,Q$1,FALSE),"")</f>
        <v/>
      </c>
      <c r="R64" s="254" t="str">
        <f>IFERROR(VLOOKUP($A64,'中間シート (2)'!$M$6:$AR$65,R$1,FALSE),"")</f>
        <v/>
      </c>
      <c r="S64" s="254" t="str">
        <f>IFERROR(VLOOKUP($A64,'中間シート (2)'!$M$6:$AR$65,S$1,FALSE),"")</f>
        <v/>
      </c>
      <c r="T64" s="254" t="str">
        <f>IFERROR(VLOOKUP($A64,'中間シート (2)'!$M$6:$AR$65,T$1,FALSE),"")</f>
        <v/>
      </c>
      <c r="U64" s="254" t="str">
        <f>IFERROR(VLOOKUP($A64,'中間シート (2)'!$M$6:$AR$65,U$1,FALSE),"")</f>
        <v/>
      </c>
      <c r="V64" s="254"/>
      <c r="W64" s="254" t="str">
        <f>IFERROR(VLOOKUP($A64,'中間シート (2)'!$M$6:$AR$65,W$1,FALSE),"")</f>
        <v/>
      </c>
      <c r="X64" s="254" t="str">
        <f>IFERROR(VLOOKUP($A64,'中間シート (2)'!$M$6:$AR$65,X$1,FALSE),"")</f>
        <v/>
      </c>
      <c r="Y64" s="254" t="str">
        <f>IFERROR(VLOOKUP($A64,'中間シート (2)'!$M$6:$AR$65,Y$1,FALSE),"")</f>
        <v/>
      </c>
      <c r="Z64" s="254" t="str">
        <f>IFERROR(VLOOKUP($A64,'中間シート (2)'!$M$6:$AR$65,Z$1,FALSE),"")</f>
        <v/>
      </c>
      <c r="AA64" s="254" t="str">
        <f>IFERROR(VLOOKUP($A64,'中間シート (2)'!$M$6:$AR$65,AA$1,FALSE),"")</f>
        <v/>
      </c>
      <c r="AB64" s="254" t="str">
        <f>IFERROR(VLOOKUP($A64,'中間シート (2)'!$M$6:$AR$65,AB$1,FALSE),"")</f>
        <v/>
      </c>
      <c r="AC64" s="254" t="str">
        <f>IFERROR(VLOOKUP($A64,'中間シート (2)'!$M$6:$AR$65,AC$1,FALSE),"")</f>
        <v/>
      </c>
      <c r="AD64" s="254" t="str">
        <f>IFERROR(VLOOKUP($A64,'中間シート (2)'!$M$6:$AR$65,AD$1,FALSE),"")</f>
        <v/>
      </c>
      <c r="AE64" s="254"/>
      <c r="AF64" s="254"/>
      <c r="AG64" s="254"/>
      <c r="AH64" s="269" t="str">
        <f>IFERROR(VLOOKUP($A64,'中間シート (2)'!$M$6:$BC$67,AH$1,FALSE),"")</f>
        <v/>
      </c>
      <c r="AI64" s="269" t="str">
        <f>IFERROR(VLOOKUP($A64,'中間シート (2)'!$M$6:$BC$67,AI$1,FALSE),"")</f>
        <v/>
      </c>
      <c r="AJ64" s="269" t="str">
        <f>IFERROR(VLOOKUP($A64,'中間シート (2)'!$M$6:$BC$67,AJ$1,FALSE),"")</f>
        <v/>
      </c>
      <c r="AK64" s="269" t="str">
        <f>IFERROR(VLOOKUP($A64,'中間シート (2)'!$M$6:$BC$67,AK$1,FALSE),"")</f>
        <v/>
      </c>
      <c r="AL64" s="269" t="str">
        <f>IFERROR(VLOOKUP($A64,'中間シート (2)'!$M$6:$BC$67,AL$1,FALSE),"")</f>
        <v/>
      </c>
      <c r="AM64" s="269" t="str">
        <f>IFERROR(VLOOKUP($A64,'中間シート (2)'!$M$6:$BC$67,AM$1,FALSE),"")</f>
        <v/>
      </c>
      <c r="AN64" s="269" t="str">
        <f>IFERROR(VLOOKUP($A64,'中間シート (2)'!$M$6:$BC$67,AN$1,FALSE),"")</f>
        <v/>
      </c>
      <c r="AO64" s="269" t="str">
        <f>IFERROR(VLOOKUP($A64,'中間シート (2)'!$M$6:$BC$67,AO$1,FALSE),"")</f>
        <v/>
      </c>
      <c r="AR64" s="255"/>
      <c r="AS64" s="255"/>
      <c r="AT64" s="25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5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5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5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58" t="str">
        <f t="shared" ca="1" si="156"/>
        <v/>
      </c>
      <c r="ER64" s="25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58">
        <f t="shared" si="169"/>
        <v>1</v>
      </c>
      <c r="FE64" s="54" t="str">
        <f t="shared" si="170"/>
        <v/>
      </c>
      <c r="FF64" s="54" t="str">
        <f t="shared" si="171"/>
        <v/>
      </c>
      <c r="FG64" s="54" t="str">
        <f t="shared" si="172"/>
        <v/>
      </c>
      <c r="FH64" s="54" t="str">
        <f t="shared" si="173"/>
        <v/>
      </c>
      <c r="FI64" s="258" t="str">
        <f>IF(B64=0,"",COUNTIF(FD$6:FD64,FD64))</f>
        <v/>
      </c>
      <c r="FJ64" s="54" t="str">
        <f t="shared" si="174"/>
        <v/>
      </c>
      <c r="FK64" s="259" t="str">
        <f t="shared" si="175"/>
        <v/>
      </c>
      <c r="FL64" s="54" t="str">
        <f t="shared" si="176"/>
        <v/>
      </c>
      <c r="FM64" s="54" t="str">
        <f t="shared" si="177"/>
        <v/>
      </c>
      <c r="FN64" s="54" t="str">
        <f t="shared" si="178"/>
        <v/>
      </c>
      <c r="FO64" s="54" t="str">
        <f t="shared" si="179"/>
        <v/>
      </c>
    </row>
    <row r="65" spans="1:171" ht="17.25">
      <c r="A65" s="252">
        <v>60</v>
      </c>
      <c r="B65" s="252">
        <f>COUNTIF('中間シート (2)'!M:M,行政集計シート※記入不要です!A65)</f>
        <v>0</v>
      </c>
      <c r="C65" s="260" t="str">
        <f>IF(OR(G65&lt;&gt;"",H65&lt;&gt;""),C64,"")</f>
        <v/>
      </c>
      <c r="D65" s="260" t="str">
        <f t="shared" si="185"/>
        <v/>
      </c>
      <c r="E65" s="260" t="str">
        <f t="shared" si="182"/>
        <v/>
      </c>
      <c r="F65" s="261"/>
      <c r="G65" s="254" t="str">
        <f>IFERROR(VLOOKUP($A65,'中間シート (2)'!$M$6:$AR$65,G$1,FALSE),"")</f>
        <v/>
      </c>
      <c r="H65" s="254" t="str">
        <f>IFERROR(VLOOKUP($A65,'中間シート (2)'!$M$6:$AR$65,H$1,FALSE),"")</f>
        <v/>
      </c>
      <c r="I65" s="254" t="str">
        <f>IFERROR(VLOOKUP($A65,'中間シート (2)'!$M$6:$AR$65,I$1,FALSE),"")</f>
        <v/>
      </c>
      <c r="J65" s="254" t="str">
        <f>IFERROR(VLOOKUP($A65,'中間シート (2)'!$M$6:$AR$65,J$1,FALSE),"")</f>
        <v/>
      </c>
      <c r="K65" s="254" t="str">
        <f>IFERROR(VLOOKUP($A65,'中間シート (2)'!$M$6:$AR$65,K$1,FALSE),"")</f>
        <v/>
      </c>
      <c r="L65" s="254" t="str">
        <f>IFERROR(VLOOKUP($A65,'中間シート (2)'!$M$6:$AR$65,L$1,FALSE),"")</f>
        <v/>
      </c>
      <c r="M65" s="254" t="str">
        <f>IFERROR(VLOOKUP($A65,'中間シート (2)'!$M$6:$AR$65,M$1,FALSE),"")</f>
        <v/>
      </c>
      <c r="N65" s="254" t="str">
        <f>IFERROR(VLOOKUP($A65,'中間シート (2)'!$M$6:$AR$65,N$1,FALSE),"")</f>
        <v/>
      </c>
      <c r="O65" s="254" t="str">
        <f>IFERROR(VLOOKUP($A65,'中間シート (2)'!$M$6:$AR$65,O$1,FALSE),"")</f>
        <v/>
      </c>
      <c r="P65" s="254" t="str">
        <f>IFERROR(VLOOKUP($A65,'中間シート (2)'!$M$6:$AR$65,P$1,FALSE),"")</f>
        <v/>
      </c>
      <c r="Q65" s="254" t="str">
        <f>IFERROR(VLOOKUP($A65,'中間シート (2)'!$M$6:$AR$65,Q$1,FALSE),"")</f>
        <v/>
      </c>
      <c r="R65" s="254" t="str">
        <f>IFERROR(VLOOKUP($A65,'中間シート (2)'!$M$6:$AR$65,R$1,FALSE),"")</f>
        <v/>
      </c>
      <c r="S65" s="254" t="str">
        <f>IFERROR(VLOOKUP($A65,'中間シート (2)'!$M$6:$AR$65,S$1,FALSE),"")</f>
        <v/>
      </c>
      <c r="T65" s="254" t="str">
        <f>IFERROR(VLOOKUP($A65,'中間シート (2)'!$M$6:$AR$65,T$1,FALSE),"")</f>
        <v/>
      </c>
      <c r="U65" s="254" t="str">
        <f>IFERROR(VLOOKUP($A65,'中間シート (2)'!$M$6:$AR$65,U$1,FALSE),"")</f>
        <v/>
      </c>
      <c r="V65" s="254"/>
      <c r="W65" s="254" t="str">
        <f>IFERROR(VLOOKUP($A65,'中間シート (2)'!$M$6:$AR$65,W$1,FALSE),"")</f>
        <v/>
      </c>
      <c r="X65" s="254" t="str">
        <f>IFERROR(VLOOKUP($A65,'中間シート (2)'!$M$6:$AR$65,X$1,FALSE),"")</f>
        <v/>
      </c>
      <c r="Y65" s="254" t="str">
        <f>IFERROR(VLOOKUP($A65,'中間シート (2)'!$M$6:$AR$65,Y$1,FALSE),"")</f>
        <v/>
      </c>
      <c r="Z65" s="254" t="str">
        <f>IFERROR(VLOOKUP($A65,'中間シート (2)'!$M$6:$AR$65,Z$1,FALSE),"")</f>
        <v/>
      </c>
      <c r="AA65" s="254" t="str">
        <f>IFERROR(VLOOKUP($A65,'中間シート (2)'!$M$6:$AR$65,AA$1,FALSE),"")</f>
        <v/>
      </c>
      <c r="AB65" s="254" t="str">
        <f>IFERROR(VLOOKUP($A65,'中間シート (2)'!$M$6:$AR$65,AB$1,FALSE),"")</f>
        <v/>
      </c>
      <c r="AC65" s="254" t="str">
        <f>IFERROR(VLOOKUP($A65,'中間シート (2)'!$M$6:$AR$65,AC$1,FALSE),"")</f>
        <v/>
      </c>
      <c r="AD65" s="254" t="str">
        <f>IFERROR(VLOOKUP($A65,'中間シート (2)'!$M$6:$AR$65,AD$1,FALSE),"")</f>
        <v/>
      </c>
      <c r="AE65" s="254"/>
      <c r="AF65" s="254"/>
      <c r="AG65" s="254"/>
      <c r="AH65" s="269" t="str">
        <f>IFERROR(VLOOKUP($A65,'中間シート (2)'!$M$6:$BC$67,AH$1,FALSE),"")</f>
        <v/>
      </c>
      <c r="AI65" s="269" t="str">
        <f>IFERROR(VLOOKUP($A65,'中間シート (2)'!$M$6:$BC$67,AI$1,FALSE),"")</f>
        <v/>
      </c>
      <c r="AJ65" s="269" t="str">
        <f>IFERROR(VLOOKUP($A65,'中間シート (2)'!$M$6:$BC$67,AJ$1,FALSE),"")</f>
        <v/>
      </c>
      <c r="AK65" s="269" t="str">
        <f>IFERROR(VLOOKUP($A65,'中間シート (2)'!$M$6:$BC$67,AK$1,FALSE),"")</f>
        <v/>
      </c>
      <c r="AL65" s="269" t="str">
        <f>IFERROR(VLOOKUP($A65,'中間シート (2)'!$M$6:$BC$67,AL$1,FALSE),"")</f>
        <v/>
      </c>
      <c r="AM65" s="269" t="str">
        <f>IFERROR(VLOOKUP($A65,'中間シート (2)'!$M$6:$BC$67,AM$1,FALSE),"")</f>
        <v/>
      </c>
      <c r="AN65" s="269" t="str">
        <f>IFERROR(VLOOKUP($A65,'中間シート (2)'!$M$6:$BC$67,AN$1,FALSE),"")</f>
        <v/>
      </c>
      <c r="AO65" s="269" t="str">
        <f>IFERROR(VLOOKUP($A65,'中間シート (2)'!$M$6:$BC$67,AO$1,FALSE),"")</f>
        <v/>
      </c>
      <c r="AR65" s="255"/>
      <c r="AS65" s="255"/>
      <c r="AT65" s="25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5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5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5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58" t="str">
        <f t="shared" ca="1" si="156"/>
        <v/>
      </c>
      <c r="ER65" s="25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58">
        <f t="shared" si="169"/>
        <v>1</v>
      </c>
      <c r="FE65" s="54" t="str">
        <f t="shared" si="170"/>
        <v/>
      </c>
      <c r="FF65" s="54" t="str">
        <f t="shared" si="171"/>
        <v/>
      </c>
      <c r="FG65" s="54" t="str">
        <f t="shared" si="172"/>
        <v/>
      </c>
      <c r="FH65" s="54" t="str">
        <f t="shared" si="173"/>
        <v/>
      </c>
      <c r="FI65" s="258" t="str">
        <f>IF(B65=0,"",COUNTIF(FD$6:FD65,FD65))</f>
        <v/>
      </c>
      <c r="FJ65" s="54" t="str">
        <f t="shared" si="174"/>
        <v/>
      </c>
      <c r="FK65" s="259" t="str">
        <f t="shared" si="175"/>
        <v/>
      </c>
      <c r="FL65" s="54" t="str">
        <f t="shared" si="176"/>
        <v/>
      </c>
      <c r="FM65" s="54" t="str">
        <f t="shared" si="177"/>
        <v/>
      </c>
      <c r="FN65" s="54" t="str">
        <f t="shared" si="178"/>
        <v/>
      </c>
      <c r="FO65" s="54" t="str">
        <f t="shared" si="179"/>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view="pageBreakPreview" zoomScale="115" zoomScaleNormal="100" zoomScaleSheetLayoutView="115" workbookViewId="0">
      <selection activeCell="AD29" sqref="AD29"/>
    </sheetView>
  </sheetViews>
  <sheetFormatPr defaultRowHeight="12"/>
  <cols>
    <col min="1" max="29" width="3" style="377" customWidth="1"/>
    <col min="30" max="256" width="9" style="377"/>
    <col min="257" max="285" width="3" style="377" customWidth="1"/>
    <col min="286" max="512" width="9" style="377"/>
    <col min="513" max="541" width="3" style="377" customWidth="1"/>
    <col min="542" max="768" width="9" style="377"/>
    <col min="769" max="797" width="3" style="377" customWidth="1"/>
    <col min="798" max="1024" width="9" style="377"/>
    <col min="1025" max="1053" width="3" style="377" customWidth="1"/>
    <col min="1054" max="1280" width="9" style="377"/>
    <col min="1281" max="1309" width="3" style="377" customWidth="1"/>
    <col min="1310" max="1536" width="9" style="377"/>
    <col min="1537" max="1565" width="3" style="377" customWidth="1"/>
    <col min="1566" max="1792" width="9" style="377"/>
    <col min="1793" max="1821" width="3" style="377" customWidth="1"/>
    <col min="1822" max="2048" width="9" style="377"/>
    <col min="2049" max="2077" width="3" style="377" customWidth="1"/>
    <col min="2078" max="2304" width="9" style="377"/>
    <col min="2305" max="2333" width="3" style="377" customWidth="1"/>
    <col min="2334" max="2560" width="9" style="377"/>
    <col min="2561" max="2589" width="3" style="377" customWidth="1"/>
    <col min="2590" max="2816" width="9" style="377"/>
    <col min="2817" max="2845" width="3" style="377" customWidth="1"/>
    <col min="2846" max="3072" width="9" style="377"/>
    <col min="3073" max="3101" width="3" style="377" customWidth="1"/>
    <col min="3102" max="3328" width="9" style="377"/>
    <col min="3329" max="3357" width="3" style="377" customWidth="1"/>
    <col min="3358" max="3584" width="9" style="377"/>
    <col min="3585" max="3613" width="3" style="377" customWidth="1"/>
    <col min="3614" max="3840" width="9" style="377"/>
    <col min="3841" max="3869" width="3" style="377" customWidth="1"/>
    <col min="3870" max="4096" width="9" style="377"/>
    <col min="4097" max="4125" width="3" style="377" customWidth="1"/>
    <col min="4126" max="4352" width="9" style="377"/>
    <col min="4353" max="4381" width="3" style="377" customWidth="1"/>
    <col min="4382" max="4608" width="9" style="377"/>
    <col min="4609" max="4637" width="3" style="377" customWidth="1"/>
    <col min="4638" max="4864" width="9" style="377"/>
    <col min="4865" max="4893" width="3" style="377" customWidth="1"/>
    <col min="4894" max="5120" width="9" style="377"/>
    <col min="5121" max="5149" width="3" style="377" customWidth="1"/>
    <col min="5150" max="5376" width="9" style="377"/>
    <col min="5377" max="5405" width="3" style="377" customWidth="1"/>
    <col min="5406" max="5632" width="9" style="377"/>
    <col min="5633" max="5661" width="3" style="377" customWidth="1"/>
    <col min="5662" max="5888" width="9" style="377"/>
    <col min="5889" max="5917" width="3" style="377" customWidth="1"/>
    <col min="5918" max="6144" width="9" style="377"/>
    <col min="6145" max="6173" width="3" style="377" customWidth="1"/>
    <col min="6174" max="6400" width="9" style="377"/>
    <col min="6401" max="6429" width="3" style="377" customWidth="1"/>
    <col min="6430" max="6656" width="9" style="377"/>
    <col min="6657" max="6685" width="3" style="377" customWidth="1"/>
    <col min="6686" max="6912" width="9" style="377"/>
    <col min="6913" max="6941" width="3" style="377" customWidth="1"/>
    <col min="6942" max="7168" width="9" style="377"/>
    <col min="7169" max="7197" width="3" style="377" customWidth="1"/>
    <col min="7198" max="7424" width="9" style="377"/>
    <col min="7425" max="7453" width="3" style="377" customWidth="1"/>
    <col min="7454" max="7680" width="9" style="377"/>
    <col min="7681" max="7709" width="3" style="377" customWidth="1"/>
    <col min="7710" max="7936" width="9" style="377"/>
    <col min="7937" max="7965" width="3" style="377" customWidth="1"/>
    <col min="7966" max="8192" width="9" style="377"/>
    <col min="8193" max="8221" width="3" style="377" customWidth="1"/>
    <col min="8222" max="8448" width="9" style="377"/>
    <col min="8449" max="8477" width="3" style="377" customWidth="1"/>
    <col min="8478" max="8704" width="9" style="377"/>
    <col min="8705" max="8733" width="3" style="377" customWidth="1"/>
    <col min="8734" max="8960" width="9" style="377"/>
    <col min="8961" max="8989" width="3" style="377" customWidth="1"/>
    <col min="8990" max="9216" width="9" style="377"/>
    <col min="9217" max="9245" width="3" style="377" customWidth="1"/>
    <col min="9246" max="9472" width="9" style="377"/>
    <col min="9473" max="9501" width="3" style="377" customWidth="1"/>
    <col min="9502" max="9728" width="9" style="377"/>
    <col min="9729" max="9757" width="3" style="377" customWidth="1"/>
    <col min="9758" max="9984" width="9" style="377"/>
    <col min="9985" max="10013" width="3" style="377" customWidth="1"/>
    <col min="10014" max="10240" width="9" style="377"/>
    <col min="10241" max="10269" width="3" style="377" customWidth="1"/>
    <col min="10270" max="10496" width="9" style="377"/>
    <col min="10497" max="10525" width="3" style="377" customWidth="1"/>
    <col min="10526" max="10752" width="9" style="377"/>
    <col min="10753" max="10781" width="3" style="377" customWidth="1"/>
    <col min="10782" max="11008" width="9" style="377"/>
    <col min="11009" max="11037" width="3" style="377" customWidth="1"/>
    <col min="11038" max="11264" width="9" style="377"/>
    <col min="11265" max="11293" width="3" style="377" customWidth="1"/>
    <col min="11294" max="11520" width="9" style="377"/>
    <col min="11521" max="11549" width="3" style="377" customWidth="1"/>
    <col min="11550" max="11776" width="9" style="377"/>
    <col min="11777" max="11805" width="3" style="377" customWidth="1"/>
    <col min="11806" max="12032" width="9" style="377"/>
    <col min="12033" max="12061" width="3" style="377" customWidth="1"/>
    <col min="12062" max="12288" width="9" style="377"/>
    <col min="12289" max="12317" width="3" style="377" customWidth="1"/>
    <col min="12318" max="12544" width="9" style="377"/>
    <col min="12545" max="12573" width="3" style="377" customWidth="1"/>
    <col min="12574" max="12800" width="9" style="377"/>
    <col min="12801" max="12829" width="3" style="377" customWidth="1"/>
    <col min="12830" max="13056" width="9" style="377"/>
    <col min="13057" max="13085" width="3" style="377" customWidth="1"/>
    <col min="13086" max="13312" width="9" style="377"/>
    <col min="13313" max="13341" width="3" style="377" customWidth="1"/>
    <col min="13342" max="13568" width="9" style="377"/>
    <col min="13569" max="13597" width="3" style="377" customWidth="1"/>
    <col min="13598" max="13824" width="9" style="377"/>
    <col min="13825" max="13853" width="3" style="377" customWidth="1"/>
    <col min="13854" max="14080" width="9" style="377"/>
    <col min="14081" max="14109" width="3" style="377" customWidth="1"/>
    <col min="14110" max="14336" width="9" style="377"/>
    <col min="14337" max="14365" width="3" style="377" customWidth="1"/>
    <col min="14366" max="14592" width="9" style="377"/>
    <col min="14593" max="14621" width="3" style="377" customWidth="1"/>
    <col min="14622" max="14848" width="9" style="377"/>
    <col min="14849" max="14877" width="3" style="377" customWidth="1"/>
    <col min="14878" max="15104" width="9" style="377"/>
    <col min="15105" max="15133" width="3" style="377" customWidth="1"/>
    <col min="15134" max="15360" width="9" style="377"/>
    <col min="15361" max="15389" width="3" style="377" customWidth="1"/>
    <col min="15390" max="15616" width="9" style="377"/>
    <col min="15617" max="15645" width="3" style="377" customWidth="1"/>
    <col min="15646" max="15872" width="9" style="377"/>
    <col min="15873" max="15901" width="3" style="377" customWidth="1"/>
    <col min="15902" max="16128" width="9" style="377"/>
    <col min="16129" max="16157" width="3" style="377" customWidth="1"/>
    <col min="16158" max="16384" width="9" style="377"/>
  </cols>
  <sheetData>
    <row r="1" spans="1:29" ht="17.100000000000001" customHeight="1">
      <c r="A1" s="375" t="s">
        <v>2495</v>
      </c>
      <c r="B1" s="375"/>
      <c r="C1" s="376"/>
      <c r="D1" s="376"/>
      <c r="E1" s="376"/>
    </row>
    <row r="2" spans="1:29" ht="17.100000000000001" customHeight="1">
      <c r="A2" s="375" t="s">
        <v>2496</v>
      </c>
      <c r="B2" s="375"/>
      <c r="C2" s="376"/>
      <c r="D2" s="376"/>
      <c r="E2" s="376"/>
    </row>
    <row r="3" spans="1:29" ht="17.100000000000001" customHeight="1">
      <c r="A3" s="375"/>
      <c r="B3" s="375"/>
      <c r="C3" s="376"/>
      <c r="D3" s="376"/>
      <c r="E3" s="376"/>
    </row>
    <row r="4" spans="1:29" ht="17.100000000000001" customHeight="1">
      <c r="A4" s="606" t="s">
        <v>2497</v>
      </c>
      <c r="B4" s="606"/>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row>
    <row r="5" spans="1:29" s="378" customFormat="1" ht="33.950000000000003" customHeight="1">
      <c r="A5" s="607" t="s">
        <v>2498</v>
      </c>
      <c r="B5" s="607"/>
      <c r="C5" s="607"/>
      <c r="D5" s="607"/>
      <c r="E5" s="607"/>
      <c r="F5" s="607"/>
      <c r="G5" s="607"/>
      <c r="H5" s="607"/>
      <c r="I5" s="607"/>
      <c r="J5" s="607"/>
      <c r="K5" s="607"/>
      <c r="L5" s="607"/>
      <c r="M5" s="607"/>
      <c r="N5" s="607"/>
      <c r="O5" s="607"/>
      <c r="P5" s="607"/>
      <c r="Q5" s="607"/>
      <c r="R5" s="607"/>
      <c r="S5" s="607"/>
      <c r="T5" s="607"/>
      <c r="U5" s="607"/>
      <c r="V5" s="607"/>
      <c r="W5" s="607"/>
      <c r="X5" s="607"/>
      <c r="Y5" s="607"/>
      <c r="Z5" s="607"/>
      <c r="AA5" s="607"/>
      <c r="AB5" s="607"/>
      <c r="AC5" s="607"/>
    </row>
    <row r="6" spans="1:29" s="378" customFormat="1" ht="17.100000000000001" customHeight="1">
      <c r="A6" s="379"/>
      <c r="B6" s="379"/>
      <c r="C6" s="379"/>
      <c r="D6" s="379"/>
      <c r="E6" s="379"/>
      <c r="F6" s="379"/>
      <c r="G6" s="379"/>
      <c r="H6" s="379"/>
      <c r="I6" s="379"/>
      <c r="J6" s="379"/>
      <c r="K6" s="379"/>
      <c r="L6" s="379"/>
      <c r="M6" s="379"/>
      <c r="N6" s="379"/>
      <c r="O6" s="379"/>
      <c r="P6" s="379"/>
      <c r="Q6" s="379"/>
      <c r="R6" s="379"/>
      <c r="S6" s="379"/>
      <c r="T6" s="379"/>
      <c r="U6" s="379"/>
      <c r="V6" s="379"/>
      <c r="W6" s="379"/>
      <c r="X6" s="379"/>
      <c r="Y6" s="379"/>
      <c r="Z6" s="379"/>
      <c r="AA6" s="379"/>
      <c r="AB6" s="379"/>
      <c r="AC6" s="379"/>
    </row>
    <row r="7" spans="1:29" ht="17.100000000000001" customHeight="1">
      <c r="A7" s="606" t="s">
        <v>2499</v>
      </c>
      <c r="B7" s="606"/>
      <c r="C7" s="606"/>
      <c r="D7" s="606"/>
      <c r="E7" s="606"/>
      <c r="F7" s="606"/>
      <c r="G7" s="606"/>
      <c r="H7" s="606"/>
      <c r="I7" s="606"/>
      <c r="J7" s="606"/>
      <c r="K7" s="606"/>
      <c r="L7" s="606"/>
      <c r="M7" s="606"/>
      <c r="N7" s="606"/>
      <c r="O7" s="606"/>
      <c r="P7" s="606"/>
      <c r="Q7" s="606"/>
      <c r="R7" s="606"/>
      <c r="S7" s="606"/>
      <c r="T7" s="606"/>
      <c r="U7" s="606"/>
      <c r="V7" s="606"/>
      <c r="W7" s="606"/>
      <c r="X7" s="606"/>
      <c r="Y7" s="606"/>
      <c r="Z7" s="606"/>
      <c r="AA7" s="606"/>
      <c r="AB7" s="606"/>
      <c r="AC7" s="606"/>
    </row>
    <row r="8" spans="1:29" ht="17.100000000000001" customHeight="1">
      <c r="A8" s="380"/>
      <c r="B8" s="380"/>
      <c r="C8" s="380"/>
      <c r="D8" s="380"/>
      <c r="E8" s="380"/>
      <c r="F8" s="380"/>
      <c r="G8" s="380"/>
      <c r="H8" s="380"/>
      <c r="I8" s="380"/>
      <c r="J8" s="380"/>
      <c r="K8" s="380"/>
      <c r="L8" s="380"/>
      <c r="M8" s="380"/>
      <c r="N8" s="380"/>
      <c r="O8" s="380"/>
      <c r="P8" s="380"/>
      <c r="Q8" s="380"/>
      <c r="R8" s="380"/>
      <c r="S8" s="380"/>
      <c r="T8" s="380"/>
      <c r="U8" s="380"/>
      <c r="V8" s="380"/>
      <c r="W8" s="380"/>
      <c r="X8" s="380"/>
      <c r="Y8" s="380"/>
      <c r="Z8" s="380"/>
      <c r="AA8" s="380"/>
      <c r="AB8" s="380"/>
      <c r="AC8" s="380"/>
    </row>
    <row r="9" spans="1:29" ht="17.100000000000001" customHeight="1">
      <c r="A9" s="376"/>
      <c r="B9" s="376"/>
      <c r="C9" s="376"/>
      <c r="D9" s="376"/>
      <c r="E9" s="376"/>
    </row>
    <row r="10" spans="1:29" s="376" customFormat="1" ht="17.100000000000001" customHeight="1">
      <c r="A10" s="603"/>
      <c r="B10" s="603"/>
      <c r="C10" s="603"/>
      <c r="D10" s="603"/>
      <c r="E10" s="603"/>
      <c r="F10" s="603"/>
      <c r="G10" s="603"/>
      <c r="H10" s="603"/>
      <c r="I10" s="603"/>
      <c r="J10" s="603"/>
      <c r="K10" s="603"/>
      <c r="L10" s="603"/>
      <c r="U10" s="376" t="s">
        <v>2500</v>
      </c>
      <c r="W10" s="381"/>
      <c r="X10" s="376" t="s">
        <v>5</v>
      </c>
      <c r="Y10" s="381"/>
      <c r="Z10" s="376" t="s">
        <v>2501</v>
      </c>
      <c r="AA10" s="381"/>
      <c r="AB10" s="376" t="s">
        <v>2502</v>
      </c>
    </row>
    <row r="11" spans="1:29" s="376" customFormat="1" ht="17.100000000000001" customHeight="1">
      <c r="A11" s="603"/>
      <c r="B11" s="603"/>
      <c r="C11" s="603"/>
      <c r="D11" s="603"/>
      <c r="E11" s="603"/>
      <c r="F11" s="603"/>
      <c r="G11" s="603"/>
      <c r="H11" s="603"/>
      <c r="I11" s="603"/>
      <c r="J11" s="603"/>
      <c r="K11" s="603"/>
      <c r="L11" s="603"/>
      <c r="M11" s="376" t="s">
        <v>2503</v>
      </c>
    </row>
    <row r="12" spans="1:29" s="376" customFormat="1" ht="17.100000000000001" customHeight="1"/>
    <row r="13" spans="1:29" s="376" customFormat="1" ht="17.100000000000001" customHeight="1">
      <c r="A13" s="382" t="s">
        <v>2011</v>
      </c>
      <c r="B13" s="382"/>
      <c r="C13" s="382"/>
      <c r="D13" s="382"/>
      <c r="E13" s="382"/>
      <c r="F13" s="382"/>
      <c r="G13" s="382"/>
      <c r="H13" s="382"/>
      <c r="I13" s="382"/>
      <c r="J13" s="382"/>
      <c r="K13" s="382"/>
      <c r="L13" s="382"/>
      <c r="M13" s="382"/>
      <c r="N13" s="382"/>
      <c r="O13" s="382"/>
      <c r="P13" s="382"/>
      <c r="Q13" s="382"/>
      <c r="R13" s="382"/>
      <c r="S13" s="382"/>
      <c r="T13" s="382"/>
      <c r="U13" s="382"/>
      <c r="V13" s="382"/>
      <c r="W13" s="382"/>
      <c r="X13" s="382"/>
      <c r="Y13" s="382"/>
      <c r="Z13" s="382"/>
      <c r="AA13" s="382"/>
      <c r="AB13" s="382"/>
      <c r="AC13" s="382"/>
    </row>
    <row r="14" spans="1:29" s="376" customFormat="1" ht="17.100000000000001" customHeight="1">
      <c r="A14" s="376" t="s">
        <v>2504</v>
      </c>
      <c r="F14" s="383"/>
      <c r="G14" s="600"/>
      <c r="H14" s="600"/>
      <c r="I14" s="600"/>
      <c r="J14" s="600"/>
      <c r="K14" s="600"/>
      <c r="L14" s="600"/>
      <c r="M14" s="600"/>
      <c r="N14" s="600"/>
      <c r="O14" s="600"/>
      <c r="P14" s="600"/>
      <c r="Q14" s="600"/>
      <c r="R14" s="600"/>
      <c r="S14" s="600"/>
      <c r="T14" s="600"/>
      <c r="U14" s="600"/>
      <c r="V14" s="600"/>
      <c r="W14" s="600"/>
      <c r="X14" s="600"/>
      <c r="Y14" s="600"/>
      <c r="Z14" s="600"/>
      <c r="AA14" s="600"/>
    </row>
    <row r="15" spans="1:29" s="376" customFormat="1" ht="17.100000000000001" customHeight="1">
      <c r="A15" s="376" t="s">
        <v>2505</v>
      </c>
      <c r="G15" s="605"/>
      <c r="H15" s="605"/>
      <c r="I15" s="605"/>
      <c r="J15" s="605"/>
      <c r="K15" s="384"/>
      <c r="L15" s="384"/>
      <c r="M15" s="384"/>
      <c r="N15" s="384"/>
      <c r="O15" s="384"/>
      <c r="P15" s="384"/>
      <c r="Q15" s="384"/>
    </row>
    <row r="16" spans="1:29" s="376" customFormat="1" ht="17.100000000000001" customHeight="1">
      <c r="A16" s="376" t="s">
        <v>2506</v>
      </c>
      <c r="G16" s="600"/>
      <c r="H16" s="600"/>
      <c r="I16" s="600"/>
      <c r="J16" s="600"/>
      <c r="K16" s="600"/>
      <c r="L16" s="600"/>
      <c r="M16" s="600"/>
      <c r="N16" s="600"/>
      <c r="O16" s="600"/>
      <c r="P16" s="600"/>
      <c r="Q16" s="600"/>
      <c r="R16" s="600"/>
      <c r="S16" s="600"/>
      <c r="T16" s="600"/>
      <c r="U16" s="600"/>
      <c r="V16" s="600"/>
      <c r="W16" s="600"/>
      <c r="X16" s="600"/>
      <c r="Y16" s="600"/>
      <c r="Z16" s="600"/>
      <c r="AA16" s="600"/>
      <c r="AB16" s="600"/>
      <c r="AC16" s="600"/>
    </row>
    <row r="17" spans="1:29" s="376" customFormat="1" ht="17.100000000000001" customHeight="1">
      <c r="A17" s="385" t="s">
        <v>2507</v>
      </c>
      <c r="B17" s="385"/>
      <c r="C17" s="385"/>
      <c r="D17" s="385"/>
      <c r="E17" s="385"/>
      <c r="F17" s="385"/>
      <c r="G17" s="601"/>
      <c r="H17" s="601"/>
      <c r="I17" s="601"/>
      <c r="J17" s="601"/>
      <c r="K17" s="601"/>
      <c r="L17" s="386"/>
      <c r="M17" s="386"/>
      <c r="N17" s="386"/>
      <c r="O17" s="386"/>
      <c r="P17" s="386"/>
      <c r="Q17" s="386"/>
      <c r="R17" s="385"/>
      <c r="S17" s="385"/>
      <c r="T17" s="385"/>
      <c r="U17" s="385"/>
      <c r="V17" s="385"/>
      <c r="W17" s="385"/>
      <c r="X17" s="385"/>
      <c r="Y17" s="385"/>
      <c r="Z17" s="385"/>
      <c r="AA17" s="385"/>
      <c r="AB17" s="385"/>
      <c r="AC17" s="385"/>
    </row>
    <row r="18" spans="1:29" s="376" customFormat="1" ht="17.100000000000001" customHeight="1">
      <c r="A18" s="376" t="s">
        <v>2508</v>
      </c>
    </row>
    <row r="19" spans="1:29" s="376" customFormat="1" ht="17.100000000000001" customHeight="1">
      <c r="A19" s="376" t="s">
        <v>2509</v>
      </c>
      <c r="G19" s="600"/>
      <c r="H19" s="600"/>
      <c r="I19" s="600"/>
      <c r="J19" s="600"/>
      <c r="K19" s="600"/>
      <c r="L19" s="600"/>
      <c r="M19" s="600"/>
      <c r="N19" s="600"/>
      <c r="O19" s="600"/>
      <c r="P19" s="600"/>
      <c r="Q19" s="600"/>
      <c r="R19" s="600"/>
      <c r="S19" s="600"/>
      <c r="T19" s="600"/>
      <c r="U19" s="600"/>
      <c r="V19" s="600"/>
      <c r="W19" s="600"/>
      <c r="X19" s="600"/>
      <c r="Y19" s="600"/>
      <c r="Z19" s="600"/>
      <c r="AA19" s="600"/>
      <c r="AB19" s="600"/>
      <c r="AC19" s="600"/>
    </row>
    <row r="20" spans="1:29" s="376" customFormat="1" ht="17.100000000000001" customHeight="1">
      <c r="A20" s="376" t="s">
        <v>2510</v>
      </c>
      <c r="K20" s="600"/>
      <c r="L20" s="600"/>
      <c r="M20" s="600"/>
      <c r="N20" s="600"/>
      <c r="O20" s="600"/>
      <c r="P20" s="600"/>
      <c r="Q20" s="600"/>
      <c r="R20" s="600"/>
      <c r="S20" s="600"/>
      <c r="T20" s="600"/>
      <c r="U20" s="600"/>
      <c r="V20" s="600"/>
      <c r="W20" s="600"/>
      <c r="X20" s="600"/>
      <c r="Y20" s="600"/>
      <c r="Z20" s="600"/>
      <c r="AA20" s="600"/>
      <c r="AB20" s="600"/>
      <c r="AC20" s="600"/>
    </row>
    <row r="21" spans="1:29" s="376" customFormat="1" ht="17.100000000000001" customHeight="1">
      <c r="A21" s="376" t="s">
        <v>2505</v>
      </c>
      <c r="G21" s="605"/>
      <c r="H21" s="605"/>
      <c r="I21" s="605"/>
      <c r="J21" s="605"/>
      <c r="K21" s="384"/>
      <c r="L21" s="384"/>
      <c r="M21" s="384"/>
      <c r="N21" s="384"/>
      <c r="O21" s="384"/>
      <c r="P21" s="384"/>
      <c r="Q21" s="384"/>
      <c r="R21" s="380"/>
      <c r="S21" s="380"/>
      <c r="T21" s="380"/>
      <c r="U21" s="380"/>
      <c r="V21" s="380"/>
      <c r="W21" s="380"/>
      <c r="X21" s="380"/>
      <c r="Y21" s="380"/>
      <c r="Z21" s="380"/>
      <c r="AA21" s="380"/>
      <c r="AB21" s="380"/>
    </row>
    <row r="22" spans="1:29" s="376" customFormat="1" ht="17.100000000000001" customHeight="1">
      <c r="A22" s="376" t="s">
        <v>2511</v>
      </c>
      <c r="G22" s="600"/>
      <c r="H22" s="600"/>
      <c r="I22" s="600"/>
      <c r="J22" s="600"/>
      <c r="K22" s="600"/>
      <c r="L22" s="600"/>
      <c r="M22" s="600"/>
      <c r="N22" s="600"/>
      <c r="O22" s="600"/>
      <c r="P22" s="600"/>
      <c r="Q22" s="600"/>
      <c r="R22" s="600"/>
      <c r="S22" s="600"/>
      <c r="T22" s="600"/>
      <c r="U22" s="600"/>
      <c r="V22" s="600"/>
      <c r="W22" s="600"/>
      <c r="X22" s="600"/>
      <c r="Y22" s="600"/>
      <c r="Z22" s="600"/>
      <c r="AA22" s="600"/>
      <c r="AB22" s="600"/>
      <c r="AC22" s="600"/>
    </row>
    <row r="23" spans="1:29" s="376" customFormat="1" ht="17.100000000000001" customHeight="1">
      <c r="A23" s="385" t="s">
        <v>2507</v>
      </c>
      <c r="B23" s="385"/>
      <c r="C23" s="385"/>
      <c r="D23" s="385"/>
      <c r="E23" s="385"/>
      <c r="F23" s="385"/>
      <c r="G23" s="601"/>
      <c r="H23" s="601"/>
      <c r="I23" s="601"/>
      <c r="J23" s="601"/>
      <c r="K23" s="601"/>
      <c r="L23" s="386"/>
      <c r="M23" s="386"/>
      <c r="N23" s="386"/>
      <c r="O23" s="386"/>
      <c r="P23" s="386"/>
      <c r="Q23" s="386"/>
      <c r="R23" s="387"/>
      <c r="S23" s="387"/>
      <c r="T23" s="387"/>
      <c r="U23" s="387"/>
      <c r="V23" s="387"/>
      <c r="W23" s="387"/>
      <c r="X23" s="387"/>
      <c r="Y23" s="387"/>
      <c r="Z23" s="387"/>
      <c r="AA23" s="387"/>
      <c r="AB23" s="387"/>
      <c r="AC23" s="385"/>
    </row>
    <row r="24" spans="1:29" s="376" customFormat="1" ht="17.100000000000001" customHeight="1">
      <c r="A24" s="376" t="s">
        <v>2512</v>
      </c>
    </row>
    <row r="25" spans="1:29" s="376" customFormat="1" ht="17.100000000000001" customHeight="1">
      <c r="A25" s="376" t="s">
        <v>2509</v>
      </c>
      <c r="G25" s="600"/>
      <c r="H25" s="600"/>
      <c r="I25" s="600"/>
      <c r="J25" s="600"/>
      <c r="K25" s="600"/>
      <c r="L25" s="600"/>
      <c r="M25" s="600"/>
      <c r="N25" s="600"/>
      <c r="O25" s="600"/>
      <c r="P25" s="600"/>
      <c r="Q25" s="600"/>
      <c r="R25" s="600"/>
      <c r="S25" s="600"/>
      <c r="T25" s="600"/>
      <c r="U25" s="600"/>
      <c r="V25" s="600"/>
      <c r="W25" s="600"/>
      <c r="X25" s="600"/>
      <c r="Y25" s="600"/>
      <c r="Z25" s="600"/>
      <c r="AA25" s="600"/>
      <c r="AB25" s="600"/>
      <c r="AC25" s="600"/>
    </row>
    <row r="26" spans="1:29" s="376" customFormat="1" ht="17.100000000000001" customHeight="1">
      <c r="A26" s="376" t="s">
        <v>2510</v>
      </c>
      <c r="K26" s="600"/>
      <c r="L26" s="600"/>
      <c r="M26" s="600"/>
      <c r="N26" s="600"/>
      <c r="O26" s="600"/>
      <c r="P26" s="600"/>
      <c r="Q26" s="600"/>
      <c r="R26" s="600"/>
      <c r="S26" s="600"/>
      <c r="T26" s="600"/>
      <c r="U26" s="600"/>
      <c r="V26" s="600"/>
      <c r="W26" s="600"/>
      <c r="X26" s="600"/>
      <c r="Y26" s="600"/>
      <c r="Z26" s="600"/>
      <c r="AA26" s="600"/>
      <c r="AB26" s="600"/>
      <c r="AC26" s="600"/>
    </row>
    <row r="27" spans="1:29" s="376" customFormat="1" ht="17.100000000000001" customHeight="1">
      <c r="A27" s="376" t="s">
        <v>2505</v>
      </c>
      <c r="G27" s="605"/>
      <c r="H27" s="605"/>
      <c r="I27" s="605"/>
      <c r="J27" s="605"/>
      <c r="K27" s="384"/>
      <c r="L27" s="384"/>
      <c r="M27" s="384"/>
      <c r="N27" s="384"/>
      <c r="O27" s="384"/>
      <c r="P27" s="384"/>
      <c r="Q27" s="384"/>
      <c r="R27" s="380"/>
      <c r="S27" s="380"/>
      <c r="T27" s="380"/>
      <c r="U27" s="380"/>
      <c r="V27" s="380"/>
      <c r="W27" s="380"/>
      <c r="X27" s="380"/>
      <c r="Y27" s="380"/>
      <c r="Z27" s="380"/>
      <c r="AA27" s="380"/>
      <c r="AB27" s="380"/>
    </row>
    <row r="28" spans="1:29" s="376" customFormat="1" ht="17.100000000000001" customHeight="1">
      <c r="A28" s="376" t="s">
        <v>2511</v>
      </c>
      <c r="G28" s="600"/>
      <c r="H28" s="600"/>
      <c r="I28" s="600"/>
      <c r="J28" s="600"/>
      <c r="K28" s="600"/>
      <c r="L28" s="600"/>
      <c r="M28" s="600"/>
      <c r="N28" s="600"/>
      <c r="O28" s="600"/>
      <c r="P28" s="600"/>
      <c r="Q28" s="600"/>
      <c r="R28" s="600"/>
      <c r="S28" s="600"/>
      <c r="T28" s="600"/>
      <c r="U28" s="600"/>
      <c r="V28" s="600"/>
      <c r="W28" s="600"/>
      <c r="X28" s="600"/>
      <c r="Y28" s="600"/>
      <c r="Z28" s="600"/>
      <c r="AA28" s="600"/>
      <c r="AB28" s="600"/>
      <c r="AC28" s="600"/>
    </row>
    <row r="29" spans="1:29" s="376" customFormat="1" ht="17.100000000000001" customHeight="1">
      <c r="A29" s="385" t="s">
        <v>2507</v>
      </c>
      <c r="B29" s="385"/>
      <c r="C29" s="385"/>
      <c r="D29" s="385"/>
      <c r="E29" s="385"/>
      <c r="F29" s="385"/>
      <c r="G29" s="601"/>
      <c r="H29" s="601"/>
      <c r="I29" s="601"/>
      <c r="J29" s="601"/>
      <c r="K29" s="601"/>
      <c r="L29" s="386"/>
      <c r="M29" s="386"/>
      <c r="N29" s="386"/>
      <c r="O29" s="386"/>
      <c r="P29" s="386"/>
      <c r="Q29" s="386"/>
      <c r="R29" s="387"/>
      <c r="S29" s="387"/>
      <c r="T29" s="387"/>
      <c r="U29" s="387"/>
      <c r="V29" s="387"/>
      <c r="W29" s="387"/>
      <c r="X29" s="387"/>
      <c r="Y29" s="387"/>
      <c r="Z29" s="387"/>
      <c r="AA29" s="387"/>
      <c r="AB29" s="387"/>
      <c r="AC29" s="385"/>
    </row>
    <row r="30" spans="1:29" s="376" customFormat="1" ht="17.100000000000001" customHeight="1">
      <c r="A30" s="376" t="s">
        <v>2513</v>
      </c>
    </row>
    <row r="31" spans="1:29" s="376" customFormat="1" ht="17.100000000000001" customHeight="1">
      <c r="A31" s="376" t="s">
        <v>2514</v>
      </c>
      <c r="I31" s="380" t="s">
        <v>16</v>
      </c>
      <c r="J31" s="380"/>
      <c r="K31" s="603"/>
      <c r="L31" s="603"/>
      <c r="M31" s="603"/>
      <c r="N31" s="603"/>
      <c r="O31" s="603"/>
      <c r="P31" s="603"/>
      <c r="Q31" s="603"/>
      <c r="R31" s="603"/>
      <c r="S31" s="603"/>
      <c r="T31" s="603"/>
      <c r="U31" s="603"/>
      <c r="V31" s="603"/>
      <c r="W31" s="603"/>
      <c r="X31" s="603"/>
      <c r="Y31" s="603"/>
      <c r="Z31" s="603"/>
      <c r="AA31" s="603"/>
      <c r="AB31" s="376" t="s">
        <v>17</v>
      </c>
    </row>
    <row r="32" spans="1:29" s="376" customFormat="1" ht="17.100000000000001" customHeight="1">
      <c r="A32" s="376" t="s">
        <v>2515</v>
      </c>
      <c r="I32" s="376" t="s">
        <v>2516</v>
      </c>
      <c r="K32" s="381"/>
      <c r="L32" s="376" t="s">
        <v>5</v>
      </c>
      <c r="M32" s="381"/>
      <c r="N32" s="376" t="s">
        <v>2501</v>
      </c>
      <c r="O32" s="381"/>
      <c r="P32" s="376" t="s">
        <v>2502</v>
      </c>
      <c r="R32" s="388"/>
      <c r="S32" s="388"/>
    </row>
    <row r="33" spans="1:29" s="376" customFormat="1" ht="17.100000000000001" customHeight="1">
      <c r="A33" s="385" t="s">
        <v>2517</v>
      </c>
      <c r="B33" s="385"/>
      <c r="C33" s="385"/>
      <c r="D33" s="385"/>
      <c r="E33" s="385"/>
      <c r="F33" s="385"/>
      <c r="G33" s="385"/>
      <c r="H33" s="389"/>
      <c r="I33" s="604" t="s">
        <v>2518</v>
      </c>
      <c r="J33" s="604"/>
      <c r="K33" s="604"/>
      <c r="L33" s="604"/>
      <c r="M33" s="604"/>
      <c r="N33" s="604"/>
      <c r="O33" s="604"/>
      <c r="P33" s="604"/>
      <c r="Q33" s="604"/>
      <c r="R33" s="604"/>
      <c r="S33" s="604"/>
      <c r="T33" s="604"/>
      <c r="U33" s="604"/>
      <c r="V33" s="604"/>
      <c r="W33" s="604"/>
      <c r="X33" s="604"/>
      <c r="Y33" s="604"/>
      <c r="Z33" s="604"/>
      <c r="AA33" s="604"/>
      <c r="AB33" s="390"/>
      <c r="AC33" s="389"/>
    </row>
    <row r="34" spans="1:29" s="376" customFormat="1" ht="17.100000000000001" customHeight="1">
      <c r="A34" s="376" t="s">
        <v>2519</v>
      </c>
    </row>
    <row r="35" spans="1:29" s="376" customFormat="1" ht="17.100000000000001" customHeight="1">
      <c r="A35" s="376" t="s">
        <v>2520</v>
      </c>
      <c r="G35" s="600"/>
      <c r="H35" s="600"/>
      <c r="I35" s="600"/>
      <c r="J35" s="600"/>
      <c r="K35" s="600"/>
      <c r="L35" s="600"/>
      <c r="M35" s="600"/>
      <c r="N35" s="600"/>
      <c r="O35" s="600"/>
      <c r="P35" s="600"/>
      <c r="Q35" s="600"/>
      <c r="R35" s="600"/>
      <c r="S35" s="600"/>
      <c r="T35" s="600"/>
      <c r="U35" s="600"/>
      <c r="V35" s="600"/>
      <c r="W35" s="600"/>
      <c r="X35" s="600"/>
      <c r="Y35" s="600"/>
      <c r="Z35" s="600"/>
      <c r="AA35" s="600"/>
    </row>
    <row r="36" spans="1:29" s="376" customFormat="1" ht="17.100000000000001" customHeight="1">
      <c r="A36" s="376" t="s">
        <v>2521</v>
      </c>
      <c r="G36" s="600"/>
      <c r="H36" s="600"/>
      <c r="I36" s="600"/>
      <c r="J36" s="600"/>
      <c r="K36" s="600"/>
      <c r="L36" s="600"/>
      <c r="M36" s="600"/>
      <c r="N36" s="600"/>
      <c r="O36" s="600"/>
      <c r="P36" s="600"/>
      <c r="Q36" s="600"/>
      <c r="R36" s="600"/>
      <c r="S36" s="600"/>
      <c r="T36" s="600"/>
      <c r="U36" s="600"/>
      <c r="V36" s="600"/>
      <c r="W36" s="600"/>
      <c r="X36" s="600"/>
      <c r="Y36" s="600"/>
      <c r="Z36" s="600"/>
      <c r="AA36" s="600"/>
      <c r="AB36" s="600"/>
      <c r="AC36" s="600"/>
    </row>
    <row r="37" spans="1:29" s="376" customFormat="1" ht="17.100000000000001" customHeight="1">
      <c r="A37" s="376" t="s">
        <v>2505</v>
      </c>
      <c r="G37" s="605"/>
      <c r="H37" s="605"/>
      <c r="I37" s="605"/>
      <c r="J37" s="605"/>
      <c r="K37" s="384"/>
      <c r="L37" s="384"/>
      <c r="M37" s="384"/>
      <c r="N37" s="384"/>
      <c r="O37" s="384"/>
      <c r="P37" s="384"/>
      <c r="Q37" s="384"/>
      <c r="R37" s="380"/>
      <c r="S37" s="380"/>
      <c r="T37" s="380"/>
      <c r="U37" s="380"/>
      <c r="V37" s="380"/>
      <c r="W37" s="380"/>
      <c r="X37" s="380"/>
      <c r="Y37" s="380"/>
      <c r="Z37" s="380"/>
      <c r="AA37" s="380"/>
      <c r="AB37" s="380"/>
    </row>
    <row r="38" spans="1:29" s="376" customFormat="1" ht="17.100000000000001" customHeight="1">
      <c r="A38" s="376" t="s">
        <v>2511</v>
      </c>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row>
    <row r="39" spans="1:29" s="376" customFormat="1" ht="17.100000000000001" customHeight="1">
      <c r="A39" s="385" t="s">
        <v>2507</v>
      </c>
      <c r="B39" s="385"/>
      <c r="C39" s="385"/>
      <c r="D39" s="385"/>
      <c r="E39" s="385"/>
      <c r="F39" s="385"/>
      <c r="G39" s="601"/>
      <c r="H39" s="601"/>
      <c r="I39" s="601"/>
      <c r="J39" s="601"/>
      <c r="K39" s="601"/>
      <c r="L39" s="386"/>
      <c r="M39" s="386"/>
      <c r="N39" s="386"/>
      <c r="O39" s="386"/>
      <c r="P39" s="386"/>
      <c r="Q39" s="386"/>
      <c r="R39" s="387"/>
      <c r="S39" s="387"/>
      <c r="T39" s="387"/>
      <c r="U39" s="387"/>
      <c r="V39" s="387"/>
      <c r="W39" s="387"/>
      <c r="X39" s="387"/>
      <c r="Y39" s="387"/>
      <c r="Z39" s="387"/>
      <c r="AA39" s="387"/>
      <c r="AB39" s="387"/>
      <c r="AC39" s="385"/>
    </row>
    <row r="40" spans="1:29" s="376" customFormat="1" ht="17.100000000000001" customHeight="1">
      <c r="A40" s="376" t="s">
        <v>2522</v>
      </c>
    </row>
    <row r="41" spans="1:29" ht="17.100000000000001" customHeight="1">
      <c r="A41" s="602"/>
      <c r="B41" s="602"/>
      <c r="C41" s="602"/>
      <c r="D41" s="602"/>
      <c r="E41" s="602"/>
      <c r="F41" s="602"/>
      <c r="G41" s="602"/>
      <c r="H41" s="602"/>
      <c r="I41" s="602"/>
      <c r="J41" s="602"/>
      <c r="K41" s="602"/>
      <c r="L41" s="602"/>
      <c r="M41" s="602"/>
      <c r="N41" s="602"/>
      <c r="O41" s="602"/>
      <c r="P41" s="602"/>
      <c r="Q41" s="602"/>
      <c r="R41" s="602"/>
      <c r="S41" s="602"/>
      <c r="T41" s="602"/>
      <c r="U41" s="602"/>
      <c r="V41" s="602"/>
      <c r="W41" s="602"/>
      <c r="X41" s="602"/>
      <c r="Y41" s="602"/>
      <c r="Z41" s="602"/>
      <c r="AA41" s="602"/>
      <c r="AB41" s="602"/>
      <c r="AC41" s="602"/>
    </row>
    <row r="42" spans="1:29" ht="17.100000000000001" customHeight="1">
      <c r="A42" s="602"/>
      <c r="B42" s="602"/>
      <c r="C42" s="602"/>
      <c r="D42" s="602"/>
      <c r="E42" s="602"/>
      <c r="F42" s="602"/>
      <c r="G42" s="602"/>
      <c r="H42" s="602"/>
      <c r="I42" s="602"/>
      <c r="J42" s="602"/>
      <c r="K42" s="602"/>
      <c r="L42" s="602"/>
      <c r="M42" s="602"/>
      <c r="N42" s="602"/>
      <c r="O42" s="602"/>
      <c r="P42" s="602"/>
      <c r="Q42" s="602"/>
      <c r="R42" s="602"/>
      <c r="S42" s="602"/>
      <c r="T42" s="602"/>
      <c r="U42" s="602"/>
      <c r="V42" s="602"/>
      <c r="W42" s="602"/>
      <c r="X42" s="602"/>
      <c r="Y42" s="602"/>
      <c r="Z42" s="602"/>
      <c r="AA42" s="602"/>
      <c r="AB42" s="602"/>
      <c r="AC42" s="602"/>
    </row>
    <row r="43" spans="1:29" ht="17.100000000000001" customHeight="1">
      <c r="A43" s="602"/>
      <c r="B43" s="602"/>
      <c r="C43" s="602"/>
      <c r="D43" s="602"/>
      <c r="E43" s="602"/>
      <c r="F43" s="602"/>
      <c r="G43" s="602"/>
      <c r="H43" s="602"/>
      <c r="I43" s="602"/>
      <c r="J43" s="602"/>
      <c r="K43" s="602"/>
      <c r="L43" s="602"/>
      <c r="M43" s="602"/>
      <c r="N43" s="602"/>
      <c r="O43" s="602"/>
      <c r="P43" s="602"/>
      <c r="Q43" s="602"/>
      <c r="R43" s="602"/>
      <c r="S43" s="602"/>
      <c r="T43" s="602"/>
      <c r="U43" s="602"/>
      <c r="V43" s="602"/>
      <c r="W43" s="602"/>
      <c r="X43" s="602"/>
      <c r="Y43" s="602"/>
      <c r="Z43" s="602"/>
      <c r="AA43" s="602"/>
      <c r="AB43" s="602"/>
      <c r="AC43" s="602"/>
    </row>
    <row r="44" spans="1:29" ht="17.100000000000001" customHeight="1">
      <c r="A44" s="602"/>
      <c r="B44" s="602"/>
      <c r="C44" s="602"/>
      <c r="D44" s="602"/>
      <c r="E44" s="602"/>
      <c r="F44" s="602"/>
      <c r="G44" s="602"/>
      <c r="H44" s="602"/>
      <c r="I44" s="602"/>
      <c r="J44" s="602"/>
      <c r="K44" s="602"/>
      <c r="L44" s="602"/>
      <c r="M44" s="602"/>
      <c r="N44" s="602"/>
      <c r="O44" s="602"/>
      <c r="P44" s="602"/>
      <c r="Q44" s="602"/>
      <c r="R44" s="602"/>
      <c r="S44" s="602"/>
      <c r="T44" s="602"/>
      <c r="U44" s="602"/>
      <c r="V44" s="602"/>
      <c r="W44" s="602"/>
      <c r="X44" s="602"/>
      <c r="Y44" s="602"/>
      <c r="Z44" s="602"/>
      <c r="AA44" s="602"/>
      <c r="AB44" s="602"/>
      <c r="AC44" s="602"/>
    </row>
    <row r="45" spans="1:29" ht="17.100000000000001" customHeight="1">
      <c r="A45" s="602"/>
      <c r="B45" s="602"/>
      <c r="C45" s="602"/>
      <c r="D45" s="602"/>
      <c r="E45" s="602"/>
      <c r="F45" s="602"/>
      <c r="G45" s="602"/>
      <c r="H45" s="602"/>
      <c r="I45" s="602"/>
      <c r="J45" s="602"/>
      <c r="K45" s="602"/>
      <c r="L45" s="602"/>
      <c r="M45" s="602"/>
      <c r="N45" s="602"/>
      <c r="O45" s="602"/>
      <c r="P45" s="602"/>
      <c r="Q45" s="602"/>
      <c r="R45" s="602"/>
      <c r="S45" s="602"/>
      <c r="T45" s="602"/>
      <c r="U45" s="602"/>
      <c r="V45" s="602"/>
      <c r="W45" s="602"/>
      <c r="X45" s="602"/>
      <c r="Y45" s="602"/>
      <c r="Z45" s="602"/>
      <c r="AA45" s="602"/>
      <c r="AB45" s="602"/>
      <c r="AC45" s="602"/>
    </row>
    <row r="46" spans="1:29" ht="17.100000000000001" customHeight="1">
      <c r="A46" s="602"/>
      <c r="B46" s="602"/>
      <c r="C46" s="602"/>
      <c r="D46" s="602"/>
      <c r="E46" s="602"/>
      <c r="F46" s="602"/>
      <c r="G46" s="602"/>
      <c r="H46" s="602"/>
      <c r="I46" s="602"/>
      <c r="J46" s="602"/>
      <c r="K46" s="602"/>
      <c r="L46" s="602"/>
      <c r="M46" s="602"/>
      <c r="N46" s="602"/>
      <c r="O46" s="602"/>
      <c r="P46" s="602"/>
      <c r="Q46" s="602"/>
      <c r="R46" s="602"/>
      <c r="S46" s="602"/>
      <c r="T46" s="602"/>
      <c r="U46" s="602"/>
      <c r="V46" s="602"/>
      <c r="W46" s="602"/>
      <c r="X46" s="602"/>
      <c r="Y46" s="602"/>
      <c r="Z46" s="602"/>
      <c r="AA46" s="602"/>
      <c r="AB46" s="602"/>
      <c r="AC46" s="602"/>
    </row>
    <row r="47" spans="1:29" ht="17.100000000000001" customHeight="1">
      <c r="A47" s="602"/>
      <c r="B47" s="602"/>
      <c r="C47" s="602"/>
      <c r="D47" s="602"/>
      <c r="E47" s="602"/>
      <c r="F47" s="602"/>
      <c r="G47" s="602"/>
      <c r="H47" s="602"/>
      <c r="I47" s="602"/>
      <c r="J47" s="602"/>
      <c r="K47" s="602"/>
      <c r="L47" s="602"/>
      <c r="M47" s="602"/>
      <c r="N47" s="602"/>
      <c r="O47" s="602"/>
      <c r="P47" s="602"/>
      <c r="Q47" s="602"/>
      <c r="R47" s="602"/>
      <c r="S47" s="602"/>
      <c r="T47" s="602"/>
      <c r="U47" s="602"/>
      <c r="V47" s="602"/>
      <c r="W47" s="602"/>
      <c r="X47" s="602"/>
      <c r="Y47" s="602"/>
      <c r="Z47" s="602"/>
      <c r="AA47" s="602"/>
      <c r="AB47" s="602"/>
      <c r="AC47" s="602"/>
    </row>
    <row r="48" spans="1:29" ht="17.100000000000001" customHeight="1">
      <c r="A48" s="602"/>
      <c r="B48" s="602"/>
      <c r="C48" s="602"/>
      <c r="D48" s="602"/>
      <c r="E48" s="602"/>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row>
    <row r="49" spans="1:29" ht="17.100000000000001" customHeight="1">
      <c r="A49" s="602"/>
      <c r="B49" s="602"/>
      <c r="C49" s="602"/>
      <c r="D49" s="602"/>
      <c r="E49" s="602"/>
      <c r="F49" s="602"/>
      <c r="G49" s="602"/>
      <c r="H49" s="602"/>
      <c r="I49" s="602"/>
      <c r="J49" s="602"/>
      <c r="K49" s="602"/>
      <c r="L49" s="602"/>
      <c r="M49" s="602"/>
      <c r="N49" s="602"/>
      <c r="O49" s="602"/>
      <c r="P49" s="602"/>
      <c r="Q49" s="602"/>
      <c r="R49" s="602"/>
      <c r="S49" s="602"/>
      <c r="T49" s="602"/>
      <c r="U49" s="602"/>
      <c r="V49" s="602"/>
      <c r="W49" s="602"/>
      <c r="X49" s="602"/>
      <c r="Y49" s="602"/>
      <c r="Z49" s="602"/>
      <c r="AA49" s="602"/>
      <c r="AB49" s="602"/>
      <c r="AC49" s="602"/>
    </row>
  </sheetData>
  <mergeCells count="27">
    <mergeCell ref="G14:AA14"/>
    <mergeCell ref="A4:AC4"/>
    <mergeCell ref="A5:AC5"/>
    <mergeCell ref="A7:AC7"/>
    <mergeCell ref="A10:L10"/>
    <mergeCell ref="A11:L11"/>
    <mergeCell ref="G28:AC28"/>
    <mergeCell ref="G15:J15"/>
    <mergeCell ref="G16:AC16"/>
    <mergeCell ref="G17:K17"/>
    <mergeCell ref="G19:AC19"/>
    <mergeCell ref="K20:AC20"/>
    <mergeCell ref="G21:J21"/>
    <mergeCell ref="G22:AC22"/>
    <mergeCell ref="G23:K23"/>
    <mergeCell ref="G25:AC25"/>
    <mergeCell ref="K26:AC26"/>
    <mergeCell ref="G27:J27"/>
    <mergeCell ref="G38:AC38"/>
    <mergeCell ref="G39:K39"/>
    <mergeCell ref="A41:AC49"/>
    <mergeCell ref="G29:K29"/>
    <mergeCell ref="K31:AA31"/>
    <mergeCell ref="I33:AA33"/>
    <mergeCell ref="G35:AA35"/>
    <mergeCell ref="G36:AC36"/>
    <mergeCell ref="G37:J37"/>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view="pageBreakPreview" zoomScaleNormal="100" zoomScaleSheetLayoutView="100" workbookViewId="0">
      <selection activeCell="AE32" sqref="AE32"/>
    </sheetView>
  </sheetViews>
  <sheetFormatPr defaultRowHeight="12"/>
  <cols>
    <col min="1" max="29" width="3" style="411" customWidth="1"/>
    <col min="30" max="256" width="9" style="411"/>
    <col min="257" max="285" width="3" style="411" customWidth="1"/>
    <col min="286" max="512" width="9" style="411"/>
    <col min="513" max="541" width="3" style="411" customWidth="1"/>
    <col min="542" max="768" width="9" style="411"/>
    <col min="769" max="797" width="3" style="411" customWidth="1"/>
    <col min="798" max="1024" width="9" style="411"/>
    <col min="1025" max="1053" width="3" style="411" customWidth="1"/>
    <col min="1054" max="1280" width="9" style="411"/>
    <col min="1281" max="1309" width="3" style="411" customWidth="1"/>
    <col min="1310" max="1536" width="9" style="411"/>
    <col min="1537" max="1565" width="3" style="411" customWidth="1"/>
    <col min="1566" max="1792" width="9" style="411"/>
    <col min="1793" max="1821" width="3" style="411" customWidth="1"/>
    <col min="1822" max="2048" width="9" style="411"/>
    <col min="2049" max="2077" width="3" style="411" customWidth="1"/>
    <col min="2078" max="2304" width="9" style="411"/>
    <col min="2305" max="2333" width="3" style="411" customWidth="1"/>
    <col min="2334" max="2560" width="9" style="411"/>
    <col min="2561" max="2589" width="3" style="411" customWidth="1"/>
    <col min="2590" max="2816" width="9" style="411"/>
    <col min="2817" max="2845" width="3" style="411" customWidth="1"/>
    <col min="2846" max="3072" width="9" style="411"/>
    <col min="3073" max="3101" width="3" style="411" customWidth="1"/>
    <col min="3102" max="3328" width="9" style="411"/>
    <col min="3329" max="3357" width="3" style="411" customWidth="1"/>
    <col min="3358" max="3584" width="9" style="411"/>
    <col min="3585" max="3613" width="3" style="411" customWidth="1"/>
    <col min="3614" max="3840" width="9" style="411"/>
    <col min="3841" max="3869" width="3" style="411" customWidth="1"/>
    <col min="3870" max="4096" width="9" style="411"/>
    <col min="4097" max="4125" width="3" style="411" customWidth="1"/>
    <col min="4126" max="4352" width="9" style="411"/>
    <col min="4353" max="4381" width="3" style="411" customWidth="1"/>
    <col min="4382" max="4608" width="9" style="411"/>
    <col min="4609" max="4637" width="3" style="411" customWidth="1"/>
    <col min="4638" max="4864" width="9" style="411"/>
    <col min="4865" max="4893" width="3" style="411" customWidth="1"/>
    <col min="4894" max="5120" width="9" style="411"/>
    <col min="5121" max="5149" width="3" style="411" customWidth="1"/>
    <col min="5150" max="5376" width="9" style="411"/>
    <col min="5377" max="5405" width="3" style="411" customWidth="1"/>
    <col min="5406" max="5632" width="9" style="411"/>
    <col min="5633" max="5661" width="3" style="411" customWidth="1"/>
    <col min="5662" max="5888" width="9" style="411"/>
    <col min="5889" max="5917" width="3" style="411" customWidth="1"/>
    <col min="5918" max="6144" width="9" style="411"/>
    <col min="6145" max="6173" width="3" style="411" customWidth="1"/>
    <col min="6174" max="6400" width="9" style="411"/>
    <col min="6401" max="6429" width="3" style="411" customWidth="1"/>
    <col min="6430" max="6656" width="9" style="411"/>
    <col min="6657" max="6685" width="3" style="411" customWidth="1"/>
    <col min="6686" max="6912" width="9" style="411"/>
    <col min="6913" max="6941" width="3" style="411" customWidth="1"/>
    <col min="6942" max="7168" width="9" style="411"/>
    <col min="7169" max="7197" width="3" style="411" customWidth="1"/>
    <col min="7198" max="7424" width="9" style="411"/>
    <col min="7425" max="7453" width="3" style="411" customWidth="1"/>
    <col min="7454" max="7680" width="9" style="411"/>
    <col min="7681" max="7709" width="3" style="411" customWidth="1"/>
    <col min="7710" max="7936" width="9" style="411"/>
    <col min="7937" max="7965" width="3" style="411" customWidth="1"/>
    <col min="7966" max="8192" width="9" style="411"/>
    <col min="8193" max="8221" width="3" style="411" customWidth="1"/>
    <col min="8222" max="8448" width="9" style="411"/>
    <col min="8449" max="8477" width="3" style="411" customWidth="1"/>
    <col min="8478" max="8704" width="9" style="411"/>
    <col min="8705" max="8733" width="3" style="411" customWidth="1"/>
    <col min="8734" max="8960" width="9" style="411"/>
    <col min="8961" max="8989" width="3" style="411" customWidth="1"/>
    <col min="8990" max="9216" width="9" style="411"/>
    <col min="9217" max="9245" width="3" style="411" customWidth="1"/>
    <col min="9246" max="9472" width="9" style="411"/>
    <col min="9473" max="9501" width="3" style="411" customWidth="1"/>
    <col min="9502" max="9728" width="9" style="411"/>
    <col min="9729" max="9757" width="3" style="411" customWidth="1"/>
    <col min="9758" max="9984" width="9" style="411"/>
    <col min="9985" max="10013" width="3" style="411" customWidth="1"/>
    <col min="10014" max="10240" width="9" style="411"/>
    <col min="10241" max="10269" width="3" style="411" customWidth="1"/>
    <col min="10270" max="10496" width="9" style="411"/>
    <col min="10497" max="10525" width="3" style="411" customWidth="1"/>
    <col min="10526" max="10752" width="9" style="411"/>
    <col min="10753" max="10781" width="3" style="411" customWidth="1"/>
    <col min="10782" max="11008" width="9" style="411"/>
    <col min="11009" max="11037" width="3" style="411" customWidth="1"/>
    <col min="11038" max="11264" width="9" style="411"/>
    <col min="11265" max="11293" width="3" style="411" customWidth="1"/>
    <col min="11294" max="11520" width="9" style="411"/>
    <col min="11521" max="11549" width="3" style="411" customWidth="1"/>
    <col min="11550" max="11776" width="9" style="411"/>
    <col min="11777" max="11805" width="3" style="411" customWidth="1"/>
    <col min="11806" max="12032" width="9" style="411"/>
    <col min="12033" max="12061" width="3" style="411" customWidth="1"/>
    <col min="12062" max="12288" width="9" style="411"/>
    <col min="12289" max="12317" width="3" style="411" customWidth="1"/>
    <col min="12318" max="12544" width="9" style="411"/>
    <col min="12545" max="12573" width="3" style="411" customWidth="1"/>
    <col min="12574" max="12800" width="9" style="411"/>
    <col min="12801" max="12829" width="3" style="411" customWidth="1"/>
    <col min="12830" max="13056" width="9" style="411"/>
    <col min="13057" max="13085" width="3" style="411" customWidth="1"/>
    <col min="13086" max="13312" width="9" style="411"/>
    <col min="13313" max="13341" width="3" style="411" customWidth="1"/>
    <col min="13342" max="13568" width="9" style="411"/>
    <col min="13569" max="13597" width="3" style="411" customWidth="1"/>
    <col min="13598" max="13824" width="9" style="411"/>
    <col min="13825" max="13853" width="3" style="411" customWidth="1"/>
    <col min="13854" max="14080" width="9" style="411"/>
    <col min="14081" max="14109" width="3" style="411" customWidth="1"/>
    <col min="14110" max="14336" width="9" style="411"/>
    <col min="14337" max="14365" width="3" style="411" customWidth="1"/>
    <col min="14366" max="14592" width="9" style="411"/>
    <col min="14593" max="14621" width="3" style="411" customWidth="1"/>
    <col min="14622" max="14848" width="9" style="411"/>
    <col min="14849" max="14877" width="3" style="411" customWidth="1"/>
    <col min="14878" max="15104" width="9" style="411"/>
    <col min="15105" max="15133" width="3" style="411" customWidth="1"/>
    <col min="15134" max="15360" width="9" style="411"/>
    <col min="15361" max="15389" width="3" style="411" customWidth="1"/>
    <col min="15390" max="15616" width="9" style="411"/>
    <col min="15617" max="15645" width="3" style="411" customWidth="1"/>
    <col min="15646" max="15872" width="9" style="411"/>
    <col min="15873" max="15901" width="3" style="411" customWidth="1"/>
    <col min="15902" max="16128" width="9" style="411"/>
    <col min="16129" max="16157" width="3" style="411" customWidth="1"/>
    <col min="16158" max="16384" width="9" style="411"/>
  </cols>
  <sheetData>
    <row r="1" spans="1:30" ht="17.100000000000001" customHeight="1">
      <c r="A1" s="624" t="s">
        <v>2576</v>
      </c>
      <c r="B1" s="624"/>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row>
    <row r="2" spans="1:30" ht="17.100000000000001" customHeight="1">
      <c r="A2" s="400" t="s">
        <v>2577</v>
      </c>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row>
    <row r="3" spans="1:30" ht="17.100000000000001" customHeight="1">
      <c r="A3" s="411" t="s">
        <v>2578</v>
      </c>
      <c r="B3" s="412"/>
      <c r="C3" s="412"/>
      <c r="D3" s="412"/>
      <c r="E3" s="412"/>
      <c r="F3" s="412"/>
      <c r="G3" s="412"/>
      <c r="H3" s="412"/>
      <c r="J3" s="411" t="s">
        <v>2500</v>
      </c>
      <c r="L3" s="396" t="s">
        <v>2579</v>
      </c>
      <c r="M3" s="411" t="s">
        <v>5</v>
      </c>
      <c r="N3" s="396"/>
      <c r="O3" s="411" t="s">
        <v>2501</v>
      </c>
      <c r="P3" s="396"/>
      <c r="Q3" s="411" t="s">
        <v>2502</v>
      </c>
      <c r="R3" s="412"/>
      <c r="S3" s="412"/>
      <c r="T3" s="412"/>
      <c r="U3" s="412"/>
      <c r="V3" s="412"/>
      <c r="W3" s="412"/>
      <c r="X3" s="412"/>
      <c r="Y3" s="412"/>
      <c r="Z3" s="412"/>
      <c r="AA3" s="412"/>
      <c r="AB3" s="412"/>
      <c r="AC3" s="412"/>
    </row>
    <row r="4" spans="1:30" ht="17.100000000000001" customHeight="1">
      <c r="A4" s="411" t="s">
        <v>2580</v>
      </c>
      <c r="B4" s="412"/>
      <c r="C4" s="412"/>
      <c r="D4" s="412"/>
      <c r="E4" s="412"/>
      <c r="F4" s="412"/>
      <c r="G4" s="412"/>
      <c r="H4" s="412"/>
      <c r="I4" s="412"/>
      <c r="J4" s="411" t="s">
        <v>2581</v>
      </c>
      <c r="K4" s="412"/>
      <c r="L4" s="396" t="s">
        <v>2582</v>
      </c>
      <c r="M4" s="411" t="s">
        <v>5</v>
      </c>
      <c r="N4" s="396"/>
      <c r="O4" s="411" t="s">
        <v>2501</v>
      </c>
      <c r="P4" s="396"/>
      <c r="Q4" s="411" t="s">
        <v>2502</v>
      </c>
      <c r="R4" s="412"/>
      <c r="S4" s="412"/>
      <c r="T4" s="412"/>
      <c r="U4" s="412"/>
      <c r="V4" s="412"/>
      <c r="W4" s="412"/>
      <c r="X4" s="412"/>
      <c r="Y4" s="412"/>
      <c r="Z4" s="412"/>
      <c r="AA4" s="412"/>
      <c r="AB4" s="412"/>
      <c r="AC4" s="412"/>
    </row>
    <row r="5" spans="1:30" ht="17.100000000000001" customHeight="1">
      <c r="A5" s="400" t="s">
        <v>2583</v>
      </c>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row>
    <row r="6" spans="1:30" ht="17.100000000000001" customHeight="1">
      <c r="A6" s="411" t="s">
        <v>2584</v>
      </c>
      <c r="H6" s="396" t="s">
        <v>2585</v>
      </c>
      <c r="I6" s="613" t="s">
        <v>2586</v>
      </c>
      <c r="J6" s="613"/>
      <c r="K6" s="613"/>
      <c r="L6" s="396" t="s">
        <v>2585</v>
      </c>
      <c r="M6" s="613" t="s">
        <v>2587</v>
      </c>
      <c r="N6" s="613"/>
      <c r="O6" s="613"/>
      <c r="P6" s="613"/>
      <c r="Q6" s="613"/>
      <c r="R6" s="613"/>
      <c r="S6" s="396" t="s">
        <v>2585</v>
      </c>
      <c r="T6" s="612" t="s">
        <v>2588</v>
      </c>
      <c r="U6" s="612"/>
      <c r="V6" s="612"/>
      <c r="W6" s="612"/>
    </row>
    <row r="7" spans="1:30" ht="17.100000000000001" customHeight="1">
      <c r="H7" s="396" t="s">
        <v>2585</v>
      </c>
      <c r="I7" s="612" t="s">
        <v>2589</v>
      </c>
      <c r="J7" s="612"/>
      <c r="K7" s="612"/>
      <c r="L7" s="396" t="s">
        <v>2585</v>
      </c>
      <c r="M7" s="612" t="s">
        <v>2590</v>
      </c>
      <c r="N7" s="612"/>
      <c r="O7" s="612"/>
      <c r="P7" s="612"/>
      <c r="Q7" s="612"/>
      <c r="R7" s="612"/>
      <c r="S7" s="396" t="s">
        <v>2585</v>
      </c>
      <c r="T7" s="612" t="s">
        <v>2591</v>
      </c>
      <c r="U7" s="612"/>
      <c r="V7" s="612"/>
    </row>
    <row r="8" spans="1:30" ht="17.100000000000001" customHeight="1">
      <c r="A8" s="411" t="s">
        <v>2592</v>
      </c>
    </row>
    <row r="9" spans="1:30" ht="17.100000000000001" customHeight="1">
      <c r="H9" s="396" t="s">
        <v>2585</v>
      </c>
      <c r="I9" s="621" t="s">
        <v>2593</v>
      </c>
      <c r="J9" s="621"/>
      <c r="K9" s="621"/>
      <c r="L9" s="621"/>
      <c r="M9" s="621"/>
      <c r="N9" s="621"/>
      <c r="O9" s="396" t="s">
        <v>2585</v>
      </c>
      <c r="P9" s="621" t="s">
        <v>2594</v>
      </c>
      <c r="Q9" s="621"/>
      <c r="R9" s="621"/>
      <c r="S9" s="621"/>
      <c r="T9" s="621"/>
      <c r="U9" s="621"/>
      <c r="V9" s="621"/>
      <c r="W9" s="621"/>
      <c r="X9" s="621"/>
    </row>
    <row r="10" spans="1:30" ht="17.100000000000001" customHeight="1">
      <c r="H10" s="396" t="s">
        <v>2585</v>
      </c>
      <c r="I10" s="621" t="s">
        <v>2595</v>
      </c>
      <c r="J10" s="621"/>
      <c r="K10" s="621"/>
      <c r="L10" s="621"/>
      <c r="M10" s="621"/>
      <c r="N10" s="621"/>
      <c r="O10" s="621"/>
      <c r="P10" s="621"/>
    </row>
    <row r="11" spans="1:30" ht="17.100000000000001" customHeight="1">
      <c r="H11" s="396" t="s">
        <v>2585</v>
      </c>
      <c r="I11" s="622" t="s">
        <v>2596</v>
      </c>
      <c r="J11" s="622"/>
      <c r="K11" s="622"/>
      <c r="L11" s="622"/>
      <c r="M11" s="622"/>
      <c r="N11" s="622"/>
      <c r="O11" s="622"/>
      <c r="P11" s="396" t="s">
        <v>2585</v>
      </c>
      <c r="Q11" s="618" t="s">
        <v>2597</v>
      </c>
      <c r="R11" s="618"/>
      <c r="S11" s="618"/>
      <c r="T11" s="618"/>
    </row>
    <row r="12" spans="1:30" ht="17.100000000000001" customHeight="1">
      <c r="A12" s="400" t="s">
        <v>2598</v>
      </c>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13"/>
    </row>
    <row r="13" spans="1:30" ht="17.100000000000001" customHeight="1">
      <c r="A13" s="414" t="s">
        <v>2599</v>
      </c>
      <c r="B13" s="414"/>
      <c r="C13" s="414"/>
      <c r="D13" s="414"/>
      <c r="E13" s="414"/>
      <c r="F13" s="414"/>
      <c r="G13" s="414"/>
      <c r="H13" s="623"/>
      <c r="I13" s="623"/>
      <c r="J13" s="623"/>
      <c r="K13" s="623"/>
      <c r="L13" s="623"/>
      <c r="M13" s="623"/>
      <c r="N13" s="623"/>
      <c r="O13" s="623"/>
      <c r="P13" s="623"/>
      <c r="Q13" s="623"/>
      <c r="R13" s="623"/>
      <c r="S13" s="623"/>
      <c r="T13" s="623"/>
      <c r="U13" s="623"/>
      <c r="V13" s="623"/>
      <c r="W13" s="623"/>
      <c r="X13" s="623"/>
      <c r="Y13" s="623"/>
      <c r="Z13" s="623"/>
      <c r="AA13" s="623"/>
      <c r="AB13" s="623"/>
      <c r="AC13" s="623"/>
      <c r="AD13" s="413"/>
    </row>
    <row r="14" spans="1:30" ht="17.100000000000001" customHeight="1">
      <c r="A14" s="414" t="s">
        <v>2600</v>
      </c>
      <c r="B14" s="414"/>
      <c r="C14" s="414"/>
      <c r="D14" s="414"/>
      <c r="E14" s="414"/>
      <c r="F14" s="414"/>
      <c r="G14" s="414"/>
      <c r="H14" s="396" t="s">
        <v>2585</v>
      </c>
      <c r="I14" s="616" t="s">
        <v>2601</v>
      </c>
      <c r="J14" s="616"/>
      <c r="K14" s="616"/>
      <c r="L14" s="616"/>
      <c r="M14" s="616"/>
      <c r="N14" s="396" t="s">
        <v>2585</v>
      </c>
      <c r="O14" s="616" t="s">
        <v>2602</v>
      </c>
      <c r="P14" s="616"/>
      <c r="Q14" s="616"/>
      <c r="R14" s="616"/>
      <c r="S14" s="616"/>
      <c r="T14" s="616"/>
      <c r="U14" s="414"/>
      <c r="V14" s="414"/>
      <c r="W14" s="414"/>
      <c r="X14" s="414"/>
      <c r="Y14" s="414"/>
      <c r="Z14" s="414"/>
      <c r="AA14" s="414"/>
      <c r="AB14" s="414"/>
      <c r="AC14" s="414"/>
      <c r="AD14" s="413"/>
    </row>
    <row r="15" spans="1:30" ht="17.100000000000001" customHeight="1">
      <c r="A15" s="414"/>
      <c r="B15" s="414"/>
      <c r="C15" s="414"/>
      <c r="D15" s="414"/>
      <c r="E15" s="414"/>
      <c r="F15" s="414"/>
      <c r="G15" s="414"/>
      <c r="H15" s="396" t="s">
        <v>2585</v>
      </c>
      <c r="I15" s="616" t="s">
        <v>2603</v>
      </c>
      <c r="J15" s="616"/>
      <c r="K15" s="616"/>
      <c r="L15" s="616"/>
      <c r="M15" s="616"/>
      <c r="N15" s="616"/>
      <c r="O15" s="616"/>
      <c r="P15" s="616"/>
      <c r="Q15" s="616"/>
      <c r="R15" s="616"/>
      <c r="S15" s="396" t="s">
        <v>2585</v>
      </c>
      <c r="T15" s="616" t="s">
        <v>2604</v>
      </c>
      <c r="U15" s="616"/>
      <c r="V15" s="616"/>
      <c r="W15" s="616"/>
      <c r="X15" s="616"/>
      <c r="Y15" s="616"/>
      <c r="Z15" s="415"/>
      <c r="AA15" s="414"/>
      <c r="AB15" s="414"/>
      <c r="AC15" s="414"/>
      <c r="AD15" s="413"/>
    </row>
    <row r="16" spans="1:30" ht="17.100000000000001" customHeight="1">
      <c r="A16" s="416"/>
      <c r="B16" s="416"/>
      <c r="C16" s="416"/>
      <c r="D16" s="416"/>
      <c r="E16" s="416"/>
      <c r="F16" s="416"/>
      <c r="G16" s="416"/>
      <c r="H16" s="417" t="s">
        <v>2585</v>
      </c>
      <c r="I16" s="618" t="s">
        <v>2605</v>
      </c>
      <c r="J16" s="618"/>
      <c r="K16" s="618"/>
      <c r="L16" s="618"/>
      <c r="M16" s="618"/>
      <c r="N16" s="618"/>
      <c r="O16" s="618"/>
      <c r="P16" s="618"/>
      <c r="Q16" s="618"/>
      <c r="R16" s="618"/>
      <c r="S16" s="618"/>
      <c r="T16" s="416"/>
      <c r="U16" s="416"/>
      <c r="V16" s="416"/>
      <c r="W16" s="416"/>
      <c r="X16" s="416"/>
      <c r="Y16" s="416"/>
      <c r="Z16" s="416"/>
      <c r="AA16" s="416"/>
      <c r="AB16" s="416"/>
      <c r="AC16" s="416"/>
      <c r="AD16" s="413"/>
    </row>
    <row r="17" spans="1:30" ht="17.100000000000001" customHeight="1">
      <c r="A17" s="418" t="s">
        <v>2606</v>
      </c>
      <c r="B17" s="418"/>
      <c r="C17" s="418"/>
      <c r="D17" s="418"/>
      <c r="E17" s="418"/>
      <c r="F17" s="419"/>
      <c r="G17" s="419"/>
      <c r="H17" s="396" t="s">
        <v>2585</v>
      </c>
      <c r="I17" s="619" t="s">
        <v>2607</v>
      </c>
      <c r="J17" s="619"/>
      <c r="K17" s="619"/>
      <c r="L17" s="396" t="s">
        <v>2585</v>
      </c>
      <c r="M17" s="619" t="s">
        <v>2608</v>
      </c>
      <c r="N17" s="619"/>
      <c r="O17" s="619"/>
      <c r="P17" s="396" t="s">
        <v>2585</v>
      </c>
      <c r="Q17" s="620" t="s">
        <v>2609</v>
      </c>
      <c r="R17" s="620"/>
      <c r="S17" s="620"/>
      <c r="T17" s="396" t="s">
        <v>2585</v>
      </c>
      <c r="U17" s="620" t="s">
        <v>2610</v>
      </c>
      <c r="V17" s="620"/>
      <c r="W17" s="620"/>
      <c r="X17" s="418"/>
      <c r="Y17" s="418"/>
      <c r="Z17" s="418"/>
      <c r="AA17" s="418"/>
      <c r="AB17" s="418"/>
      <c r="AC17" s="418"/>
      <c r="AD17" s="413"/>
    </row>
    <row r="18" spans="1:30" ht="17.100000000000001" customHeight="1">
      <c r="A18" s="400" t="s">
        <v>2611</v>
      </c>
      <c r="B18" s="400"/>
      <c r="C18" s="400"/>
      <c r="D18" s="400"/>
      <c r="E18" s="400"/>
      <c r="F18" s="420"/>
      <c r="G18" s="420"/>
      <c r="H18" s="615" t="s">
        <v>2525</v>
      </c>
      <c r="I18" s="615"/>
      <c r="J18" s="615"/>
      <c r="K18" s="615"/>
      <c r="L18" s="615"/>
      <c r="M18" s="615"/>
      <c r="N18" s="615"/>
      <c r="O18" s="421" t="s">
        <v>2612</v>
      </c>
      <c r="P18" s="615"/>
      <c r="Q18" s="615"/>
      <c r="R18" s="615"/>
      <c r="S18" s="615"/>
      <c r="T18" s="615"/>
      <c r="U18" s="615"/>
      <c r="V18" s="615"/>
      <c r="W18" s="615"/>
      <c r="X18" s="615"/>
      <c r="Y18" s="615"/>
      <c r="Z18" s="421" t="s">
        <v>2613</v>
      </c>
      <c r="AA18" s="421"/>
      <c r="AB18" s="422"/>
      <c r="AC18" s="400"/>
      <c r="AD18" s="413"/>
    </row>
    <row r="19" spans="1:30" ht="17.100000000000001" customHeight="1">
      <c r="A19" s="414"/>
      <c r="B19" s="414"/>
      <c r="C19" s="414"/>
      <c r="D19" s="414"/>
      <c r="E19" s="414"/>
      <c r="F19" s="415"/>
      <c r="G19" s="415"/>
      <c r="H19" s="616" t="s">
        <v>2614</v>
      </c>
      <c r="I19" s="616"/>
      <c r="J19" s="616"/>
      <c r="K19" s="616"/>
      <c r="L19" s="616"/>
      <c r="M19" s="616"/>
      <c r="N19" s="616"/>
      <c r="O19" s="423" t="s">
        <v>2612</v>
      </c>
      <c r="P19" s="616"/>
      <c r="Q19" s="616"/>
      <c r="R19" s="616"/>
      <c r="S19" s="616"/>
      <c r="T19" s="616"/>
      <c r="U19" s="616"/>
      <c r="V19" s="616"/>
      <c r="W19" s="616"/>
      <c r="X19" s="616"/>
      <c r="Y19" s="616"/>
      <c r="Z19" s="423" t="s">
        <v>2613</v>
      </c>
      <c r="AA19" s="423"/>
      <c r="AB19" s="412"/>
      <c r="AC19" s="414"/>
      <c r="AD19" s="413"/>
    </row>
    <row r="20" spans="1:30" ht="17.100000000000001" customHeight="1">
      <c r="A20" s="416"/>
      <c r="B20" s="416"/>
      <c r="C20" s="416"/>
      <c r="D20" s="416"/>
      <c r="E20" s="416"/>
      <c r="F20" s="424"/>
      <c r="G20" s="424"/>
      <c r="H20" s="617" t="s">
        <v>2615</v>
      </c>
      <c r="I20" s="617"/>
      <c r="J20" s="617"/>
      <c r="K20" s="617"/>
      <c r="L20" s="617"/>
      <c r="M20" s="617"/>
      <c r="N20" s="617"/>
      <c r="O20" s="425" t="s">
        <v>2612</v>
      </c>
      <c r="P20" s="616"/>
      <c r="Q20" s="616"/>
      <c r="R20" s="616"/>
      <c r="S20" s="616"/>
      <c r="T20" s="616"/>
      <c r="U20" s="616"/>
      <c r="V20" s="616"/>
      <c r="W20" s="616"/>
      <c r="X20" s="616"/>
      <c r="Y20" s="616"/>
      <c r="Z20" s="425" t="s">
        <v>2613</v>
      </c>
      <c r="AA20" s="425"/>
      <c r="AB20" s="426"/>
      <c r="AC20" s="416"/>
      <c r="AD20" s="413"/>
    </row>
    <row r="21" spans="1:30" ht="17.100000000000001" customHeight="1">
      <c r="A21" s="400" t="s">
        <v>2616</v>
      </c>
      <c r="B21" s="400"/>
      <c r="C21" s="400"/>
      <c r="D21" s="400"/>
      <c r="E21" s="400"/>
      <c r="F21" s="400"/>
      <c r="G21" s="400"/>
      <c r="H21" s="400"/>
      <c r="I21" s="400"/>
      <c r="J21" s="400"/>
      <c r="K21" s="400"/>
      <c r="L21" s="400"/>
      <c r="M21" s="400"/>
      <c r="N21" s="400"/>
      <c r="O21" s="400"/>
      <c r="P21" s="400"/>
      <c r="Q21" s="400"/>
      <c r="R21" s="400"/>
      <c r="S21" s="400"/>
      <c r="T21" s="400"/>
      <c r="U21" s="400"/>
      <c r="V21" s="400"/>
      <c r="W21" s="400"/>
      <c r="X21" s="400"/>
      <c r="Y21" s="400"/>
      <c r="Z21" s="400"/>
      <c r="AA21" s="400"/>
      <c r="AB21" s="400"/>
      <c r="AC21" s="400"/>
      <c r="AD21" s="413"/>
    </row>
    <row r="22" spans="1:30" ht="17.100000000000001" customHeight="1">
      <c r="B22" s="411" t="s">
        <v>2617</v>
      </c>
      <c r="F22" s="427" t="s">
        <v>2618</v>
      </c>
      <c r="G22" s="614"/>
      <c r="H22" s="614"/>
      <c r="I22" s="614"/>
      <c r="J22" s="614"/>
      <c r="K22" s="614"/>
      <c r="L22" s="427" t="s">
        <v>2619</v>
      </c>
      <c r="N22" s="427" t="s">
        <v>2618</v>
      </c>
      <c r="O22" s="614"/>
      <c r="P22" s="614"/>
      <c r="Q22" s="614"/>
      <c r="R22" s="614"/>
      <c r="S22" s="614"/>
      <c r="T22" s="427" t="s">
        <v>2619</v>
      </c>
      <c r="V22" s="427" t="s">
        <v>2618</v>
      </c>
      <c r="W22" s="614"/>
      <c r="X22" s="614"/>
      <c r="Y22" s="614"/>
      <c r="Z22" s="614"/>
      <c r="AA22" s="614"/>
      <c r="AB22" s="427" t="s">
        <v>2619</v>
      </c>
      <c r="AD22" s="413"/>
    </row>
    <row r="23" spans="1:30" ht="17.100000000000001" customHeight="1">
      <c r="B23" s="411" t="s">
        <v>2620</v>
      </c>
      <c r="F23" s="396" t="s">
        <v>2585</v>
      </c>
      <c r="G23" s="613" t="s">
        <v>2621</v>
      </c>
      <c r="H23" s="613"/>
      <c r="I23" s="613"/>
      <c r="J23" s="613"/>
      <c r="K23" s="613"/>
      <c r="L23" s="613"/>
      <c r="N23" s="396" t="s">
        <v>2585</v>
      </c>
      <c r="O23" s="613" t="s">
        <v>2621</v>
      </c>
      <c r="P23" s="613"/>
      <c r="Q23" s="613"/>
      <c r="R23" s="613"/>
      <c r="S23" s="613"/>
      <c r="T23" s="613"/>
      <c r="V23" s="396" t="s">
        <v>2585</v>
      </c>
      <c r="W23" s="613" t="s">
        <v>2621</v>
      </c>
      <c r="X23" s="613"/>
      <c r="Y23" s="613"/>
      <c r="Z23" s="613"/>
      <c r="AA23" s="613"/>
      <c r="AB23" s="613"/>
    </row>
    <row r="24" spans="1:30" ht="17.100000000000001" customHeight="1">
      <c r="F24" s="396" t="s">
        <v>2585</v>
      </c>
      <c r="G24" s="613" t="s">
        <v>2622</v>
      </c>
      <c r="H24" s="613"/>
      <c r="I24" s="613"/>
      <c r="J24" s="613"/>
      <c r="K24" s="613"/>
      <c r="L24" s="613"/>
      <c r="N24" s="396" t="s">
        <v>2585</v>
      </c>
      <c r="O24" s="613" t="s">
        <v>2622</v>
      </c>
      <c r="P24" s="613"/>
      <c r="Q24" s="613"/>
      <c r="R24" s="613"/>
      <c r="S24" s="613"/>
      <c r="T24" s="613"/>
      <c r="V24" s="396" t="s">
        <v>2585</v>
      </c>
      <c r="W24" s="613" t="s">
        <v>2622</v>
      </c>
      <c r="X24" s="613"/>
      <c r="Y24" s="613"/>
      <c r="Z24" s="613"/>
      <c r="AA24" s="613"/>
      <c r="AB24" s="613"/>
    </row>
    <row r="25" spans="1:30" ht="17.100000000000001" customHeight="1">
      <c r="F25" s="613" t="s">
        <v>2623</v>
      </c>
      <c r="G25" s="613"/>
      <c r="H25" s="613"/>
      <c r="I25" s="613"/>
      <c r="J25" s="613"/>
      <c r="K25" s="613"/>
      <c r="L25" s="613"/>
      <c r="N25" s="613" t="s">
        <v>2623</v>
      </c>
      <c r="O25" s="613"/>
      <c r="P25" s="613"/>
      <c r="Q25" s="613"/>
      <c r="R25" s="613"/>
      <c r="S25" s="613"/>
      <c r="T25" s="613"/>
      <c r="V25" s="613" t="s">
        <v>2623</v>
      </c>
      <c r="W25" s="613"/>
      <c r="X25" s="613"/>
      <c r="Y25" s="613"/>
      <c r="Z25" s="613"/>
      <c r="AA25" s="613"/>
      <c r="AB25" s="613"/>
    </row>
    <row r="26" spans="1:30" ht="17.100000000000001" customHeight="1">
      <c r="F26" s="396" t="s">
        <v>2585</v>
      </c>
      <c r="G26" s="613" t="s">
        <v>2624</v>
      </c>
      <c r="H26" s="613"/>
      <c r="I26" s="613"/>
      <c r="J26" s="613"/>
      <c r="K26" s="613"/>
      <c r="L26" s="613"/>
      <c r="N26" s="396" t="s">
        <v>2585</v>
      </c>
      <c r="O26" s="613" t="s">
        <v>2624</v>
      </c>
      <c r="P26" s="613"/>
      <c r="Q26" s="613"/>
      <c r="R26" s="613"/>
      <c r="S26" s="613"/>
      <c r="T26" s="613"/>
      <c r="V26" s="396" t="s">
        <v>2585</v>
      </c>
      <c r="W26" s="613" t="s">
        <v>2624</v>
      </c>
      <c r="X26" s="613"/>
      <c r="Y26" s="613"/>
      <c r="Z26" s="613"/>
      <c r="AA26" s="613"/>
      <c r="AB26" s="613"/>
    </row>
    <row r="27" spans="1:30" ht="17.100000000000001" customHeight="1">
      <c r="F27" s="396" t="s">
        <v>2585</v>
      </c>
      <c r="G27" s="613" t="s">
        <v>2625</v>
      </c>
      <c r="H27" s="613"/>
      <c r="I27" s="613"/>
      <c r="J27" s="613"/>
      <c r="K27" s="613"/>
      <c r="L27" s="613"/>
      <c r="N27" s="396" t="s">
        <v>2585</v>
      </c>
      <c r="O27" s="613" t="s">
        <v>2625</v>
      </c>
      <c r="P27" s="613"/>
      <c r="Q27" s="613"/>
      <c r="R27" s="613"/>
      <c r="S27" s="613"/>
      <c r="T27" s="613"/>
      <c r="V27" s="396" t="s">
        <v>2585</v>
      </c>
      <c r="W27" s="613" t="s">
        <v>2625</v>
      </c>
      <c r="X27" s="613"/>
      <c r="Y27" s="613"/>
      <c r="Z27" s="613"/>
      <c r="AA27" s="613"/>
      <c r="AB27" s="613"/>
    </row>
    <row r="28" spans="1:30" ht="17.100000000000001" customHeight="1">
      <c r="F28" s="396" t="s">
        <v>2585</v>
      </c>
      <c r="G28" s="613" t="s">
        <v>2626</v>
      </c>
      <c r="H28" s="613"/>
      <c r="I28" s="613"/>
      <c r="J28" s="613"/>
      <c r="K28" s="613"/>
      <c r="L28" s="613"/>
      <c r="N28" s="396" t="s">
        <v>2585</v>
      </c>
      <c r="O28" s="613" t="s">
        <v>2626</v>
      </c>
      <c r="P28" s="613"/>
      <c r="Q28" s="613"/>
      <c r="R28" s="613"/>
      <c r="S28" s="613"/>
      <c r="T28" s="613"/>
      <c r="V28" s="396" t="s">
        <v>2585</v>
      </c>
      <c r="W28" s="613" t="s">
        <v>2626</v>
      </c>
      <c r="X28" s="613"/>
      <c r="Y28" s="613"/>
      <c r="Z28" s="613"/>
      <c r="AA28" s="613"/>
      <c r="AB28" s="613"/>
    </row>
    <row r="29" spans="1:30" ht="17.100000000000001" customHeight="1">
      <c r="F29" s="396" t="s">
        <v>2585</v>
      </c>
      <c r="G29" s="613" t="s">
        <v>2627</v>
      </c>
      <c r="H29" s="613"/>
      <c r="I29" s="613"/>
      <c r="J29" s="613"/>
      <c r="K29" s="613"/>
      <c r="L29" s="613"/>
      <c r="N29" s="396" t="s">
        <v>2585</v>
      </c>
      <c r="O29" s="613" t="s">
        <v>2627</v>
      </c>
      <c r="P29" s="613"/>
      <c r="Q29" s="613"/>
      <c r="R29" s="613"/>
      <c r="S29" s="613"/>
      <c r="T29" s="613"/>
      <c r="V29" s="396" t="s">
        <v>2585</v>
      </c>
      <c r="W29" s="613" t="s">
        <v>2627</v>
      </c>
      <c r="X29" s="613"/>
      <c r="Y29" s="613"/>
      <c r="Z29" s="613"/>
      <c r="AA29" s="613"/>
      <c r="AB29" s="613"/>
    </row>
    <row r="30" spans="1:30" ht="17.100000000000001" customHeight="1">
      <c r="F30" s="396" t="s">
        <v>2585</v>
      </c>
      <c r="G30" s="613" t="s">
        <v>2628</v>
      </c>
      <c r="H30" s="613"/>
      <c r="I30" s="613"/>
      <c r="J30" s="613"/>
      <c r="K30" s="613"/>
      <c r="L30" s="613"/>
      <c r="N30" s="396" t="s">
        <v>2585</v>
      </c>
      <c r="O30" s="613" t="s">
        <v>2628</v>
      </c>
      <c r="P30" s="613"/>
      <c r="Q30" s="613"/>
      <c r="R30" s="613"/>
      <c r="S30" s="613"/>
      <c r="T30" s="613"/>
      <c r="V30" s="396" t="s">
        <v>2585</v>
      </c>
      <c r="W30" s="613" t="s">
        <v>2628</v>
      </c>
      <c r="X30" s="613"/>
      <c r="Y30" s="613"/>
      <c r="Z30" s="613"/>
      <c r="AA30" s="613"/>
      <c r="AB30" s="613"/>
    </row>
    <row r="31" spans="1:30" ht="17.100000000000001" customHeight="1">
      <c r="F31" s="396" t="s">
        <v>2585</v>
      </c>
      <c r="G31" s="613" t="s">
        <v>2629</v>
      </c>
      <c r="H31" s="613"/>
      <c r="I31" s="613"/>
      <c r="J31" s="613"/>
      <c r="K31" s="613"/>
      <c r="L31" s="613"/>
      <c r="N31" s="396" t="s">
        <v>2585</v>
      </c>
      <c r="O31" s="613" t="s">
        <v>2629</v>
      </c>
      <c r="P31" s="613"/>
      <c r="Q31" s="613"/>
      <c r="R31" s="613"/>
      <c r="S31" s="613"/>
      <c r="T31" s="613"/>
      <c r="V31" s="396" t="s">
        <v>2585</v>
      </c>
      <c r="W31" s="613" t="s">
        <v>2629</v>
      </c>
      <c r="X31" s="613"/>
      <c r="Y31" s="613"/>
      <c r="Z31" s="613"/>
      <c r="AA31" s="613"/>
      <c r="AB31" s="613"/>
    </row>
    <row r="32" spans="1:30" ht="17.100000000000001" customHeight="1">
      <c r="B32" s="411" t="s">
        <v>2630</v>
      </c>
    </row>
    <row r="33" spans="1:29" s="428" customFormat="1" ht="17.100000000000001" customHeight="1">
      <c r="A33" s="411"/>
      <c r="B33" s="411"/>
      <c r="C33" s="411"/>
      <c r="D33" s="411"/>
      <c r="E33" s="411"/>
      <c r="F33" s="396" t="s">
        <v>2585</v>
      </c>
      <c r="G33" s="612" t="s">
        <v>2631</v>
      </c>
      <c r="H33" s="612"/>
      <c r="I33" s="612"/>
      <c r="J33" s="612"/>
      <c r="K33" s="612"/>
      <c r="L33" s="612"/>
      <c r="M33" s="411"/>
      <c r="N33" s="396" t="s">
        <v>2585</v>
      </c>
      <c r="O33" s="612" t="s">
        <v>2631</v>
      </c>
      <c r="P33" s="612"/>
      <c r="Q33" s="612"/>
      <c r="R33" s="612"/>
      <c r="S33" s="612"/>
      <c r="T33" s="612"/>
      <c r="U33" s="411"/>
      <c r="V33" s="396" t="s">
        <v>2585</v>
      </c>
      <c r="W33" s="612" t="s">
        <v>2631</v>
      </c>
      <c r="X33" s="612"/>
      <c r="Y33" s="612"/>
      <c r="Z33" s="612"/>
      <c r="AA33" s="612"/>
      <c r="AB33" s="612"/>
      <c r="AC33" s="411"/>
    </row>
    <row r="34" spans="1:29" s="428" customFormat="1" ht="17.100000000000001" customHeight="1">
      <c r="A34" s="411"/>
      <c r="B34" s="411"/>
      <c r="C34" s="411"/>
      <c r="D34" s="411"/>
      <c r="E34" s="411"/>
      <c r="F34" s="396" t="s">
        <v>2585</v>
      </c>
      <c r="G34" s="612" t="s">
        <v>2632</v>
      </c>
      <c r="H34" s="612"/>
      <c r="I34" s="612"/>
      <c r="J34" s="612"/>
      <c r="K34" s="612"/>
      <c r="L34" s="612"/>
      <c r="M34" s="411"/>
      <c r="N34" s="396" t="s">
        <v>2585</v>
      </c>
      <c r="O34" s="612" t="s">
        <v>2632</v>
      </c>
      <c r="P34" s="612"/>
      <c r="Q34" s="612"/>
      <c r="R34" s="612"/>
      <c r="S34" s="612"/>
      <c r="T34" s="612"/>
      <c r="U34" s="411"/>
      <c r="V34" s="396" t="s">
        <v>2585</v>
      </c>
      <c r="W34" s="612" t="s">
        <v>2632</v>
      </c>
      <c r="X34" s="612"/>
      <c r="Y34" s="612"/>
      <c r="Z34" s="612"/>
      <c r="AA34" s="612"/>
      <c r="AB34" s="612"/>
      <c r="AC34" s="411"/>
    </row>
    <row r="35" spans="1:29" s="428" customFormat="1" ht="17.100000000000001" customHeight="1">
      <c r="A35" s="411"/>
      <c r="B35" s="411"/>
      <c r="C35" s="411"/>
      <c r="D35" s="411"/>
      <c r="E35" s="411"/>
      <c r="F35" s="396" t="s">
        <v>2585</v>
      </c>
      <c r="G35" s="612" t="s">
        <v>2633</v>
      </c>
      <c r="H35" s="612"/>
      <c r="I35" s="612"/>
      <c r="J35" s="612"/>
      <c r="K35" s="612"/>
      <c r="L35" s="612"/>
      <c r="M35" s="411"/>
      <c r="N35" s="396" t="s">
        <v>2585</v>
      </c>
      <c r="O35" s="612" t="s">
        <v>2633</v>
      </c>
      <c r="P35" s="612"/>
      <c r="Q35" s="612"/>
      <c r="R35" s="612"/>
      <c r="S35" s="612"/>
      <c r="T35" s="612"/>
      <c r="U35" s="411"/>
      <c r="V35" s="396" t="s">
        <v>2585</v>
      </c>
      <c r="W35" s="612" t="s">
        <v>2633</v>
      </c>
      <c r="X35" s="612"/>
      <c r="Y35" s="612"/>
      <c r="Z35" s="612"/>
      <c r="AA35" s="612"/>
      <c r="AB35" s="612"/>
      <c r="AC35" s="411"/>
    </row>
    <row r="36" spans="1:29" s="428" customFormat="1" ht="17.100000000000001" customHeight="1">
      <c r="A36" s="411"/>
      <c r="B36" s="411"/>
      <c r="C36" s="411"/>
      <c r="D36" s="411"/>
      <c r="E36" s="411"/>
      <c r="F36" s="396" t="s">
        <v>2585</v>
      </c>
      <c r="G36" s="612" t="s">
        <v>2634</v>
      </c>
      <c r="H36" s="612"/>
      <c r="I36" s="612"/>
      <c r="J36" s="612"/>
      <c r="K36" s="612"/>
      <c r="L36" s="612"/>
      <c r="M36" s="411"/>
      <c r="N36" s="396" t="s">
        <v>2585</v>
      </c>
      <c r="O36" s="612" t="s">
        <v>2634</v>
      </c>
      <c r="P36" s="612"/>
      <c r="Q36" s="612"/>
      <c r="R36" s="612"/>
      <c r="S36" s="612"/>
      <c r="T36" s="612"/>
      <c r="U36" s="411"/>
      <c r="V36" s="396" t="s">
        <v>2585</v>
      </c>
      <c r="W36" s="612" t="s">
        <v>2634</v>
      </c>
      <c r="X36" s="612"/>
      <c r="Y36" s="612"/>
      <c r="Z36" s="612"/>
      <c r="AA36" s="612"/>
      <c r="AB36" s="612"/>
      <c r="AC36" s="411"/>
    </row>
    <row r="37" spans="1:29" s="428" customFormat="1" ht="17.100000000000001" customHeight="1">
      <c r="A37" s="411"/>
      <c r="B37" s="411"/>
      <c r="C37" s="411"/>
      <c r="D37" s="411"/>
      <c r="E37" s="411"/>
      <c r="F37" s="396" t="s">
        <v>2585</v>
      </c>
      <c r="G37" s="612" t="s">
        <v>2635</v>
      </c>
      <c r="H37" s="612"/>
      <c r="I37" s="612"/>
      <c r="J37" s="612"/>
      <c r="K37" s="612"/>
      <c r="L37" s="612"/>
      <c r="M37" s="411"/>
      <c r="N37" s="396" t="s">
        <v>2585</v>
      </c>
      <c r="O37" s="612" t="s">
        <v>2635</v>
      </c>
      <c r="P37" s="612"/>
      <c r="Q37" s="612"/>
      <c r="R37" s="612"/>
      <c r="S37" s="612"/>
      <c r="T37" s="612"/>
      <c r="U37" s="411"/>
      <c r="V37" s="396" t="s">
        <v>2585</v>
      </c>
      <c r="W37" s="612" t="s">
        <v>2635</v>
      </c>
      <c r="X37" s="612"/>
      <c r="Y37" s="612"/>
      <c r="Z37" s="612"/>
      <c r="AA37" s="612"/>
      <c r="AB37" s="612"/>
      <c r="AC37" s="411"/>
    </row>
    <row r="38" spans="1:29" s="428" customFormat="1" ht="17.100000000000001" customHeight="1">
      <c r="A38" s="411"/>
      <c r="B38" s="411"/>
      <c r="C38" s="411"/>
      <c r="D38" s="411"/>
      <c r="E38" s="411"/>
      <c r="F38" s="396" t="s">
        <v>2585</v>
      </c>
      <c r="G38" s="612" t="s">
        <v>2636</v>
      </c>
      <c r="H38" s="612"/>
      <c r="I38" s="612"/>
      <c r="J38" s="612"/>
      <c r="K38" s="612"/>
      <c r="L38" s="612"/>
      <c r="M38" s="411"/>
      <c r="N38" s="396" t="s">
        <v>2585</v>
      </c>
      <c r="O38" s="612" t="s">
        <v>2636</v>
      </c>
      <c r="P38" s="612"/>
      <c r="Q38" s="612"/>
      <c r="R38" s="612"/>
      <c r="S38" s="612"/>
      <c r="T38" s="612"/>
      <c r="U38" s="411"/>
      <c r="V38" s="396" t="s">
        <v>2585</v>
      </c>
      <c r="W38" s="612" t="s">
        <v>2636</v>
      </c>
      <c r="X38" s="612"/>
      <c r="Y38" s="612"/>
      <c r="Z38" s="612"/>
      <c r="AA38" s="612"/>
      <c r="AB38" s="612"/>
      <c r="AC38" s="411"/>
    </row>
    <row r="39" spans="1:29" ht="17.100000000000001" customHeight="1">
      <c r="B39" s="411" t="s">
        <v>2637</v>
      </c>
    </row>
    <row r="40" spans="1:29" ht="17.100000000000001" customHeight="1">
      <c r="F40" s="427" t="s">
        <v>2618</v>
      </c>
      <c r="G40" s="609"/>
      <c r="H40" s="609"/>
      <c r="I40" s="609"/>
      <c r="J40" s="609"/>
      <c r="K40" s="611" t="s">
        <v>2638</v>
      </c>
      <c r="L40" s="611"/>
      <c r="N40" s="427" t="s">
        <v>2618</v>
      </c>
      <c r="O40" s="609"/>
      <c r="P40" s="609"/>
      <c r="Q40" s="609"/>
      <c r="R40" s="609"/>
      <c r="S40" s="611" t="s">
        <v>2638</v>
      </c>
      <c r="T40" s="611"/>
      <c r="V40" s="427" t="s">
        <v>2618</v>
      </c>
      <c r="W40" s="609"/>
      <c r="X40" s="609"/>
      <c r="Y40" s="609"/>
      <c r="Z40" s="609"/>
      <c r="AA40" s="611" t="s">
        <v>2638</v>
      </c>
      <c r="AB40" s="611"/>
    </row>
    <row r="41" spans="1:29" ht="17.100000000000001" customHeight="1">
      <c r="B41" s="411" t="s">
        <v>2639</v>
      </c>
    </row>
    <row r="42" spans="1:29" ht="17.100000000000001" customHeight="1">
      <c r="F42" s="427" t="s">
        <v>2618</v>
      </c>
      <c r="G42" s="609"/>
      <c r="H42" s="609"/>
      <c r="I42" s="609"/>
      <c r="J42" s="609"/>
      <c r="K42" s="611" t="s">
        <v>2640</v>
      </c>
      <c r="L42" s="611"/>
      <c r="N42" s="427" t="s">
        <v>2618</v>
      </c>
      <c r="O42" s="609"/>
      <c r="P42" s="609"/>
      <c r="Q42" s="609"/>
      <c r="R42" s="609"/>
      <c r="S42" s="611" t="s">
        <v>2640</v>
      </c>
      <c r="T42" s="611"/>
      <c r="V42" s="427" t="s">
        <v>2618</v>
      </c>
      <c r="W42" s="609"/>
      <c r="X42" s="609"/>
      <c r="Y42" s="609"/>
      <c r="Z42" s="609"/>
      <c r="AA42" s="611" t="s">
        <v>2640</v>
      </c>
      <c r="AB42" s="611"/>
    </row>
    <row r="43" spans="1:29" ht="17.100000000000001" customHeight="1">
      <c r="B43" s="411" t="s">
        <v>2641</v>
      </c>
      <c r="H43" s="427"/>
    </row>
    <row r="44" spans="1:29" ht="17.100000000000001" customHeight="1">
      <c r="F44" s="427" t="s">
        <v>2618</v>
      </c>
      <c r="G44" s="609"/>
      <c r="H44" s="609"/>
      <c r="I44" s="609"/>
      <c r="J44" s="609"/>
      <c r="K44" s="611" t="s">
        <v>2642</v>
      </c>
      <c r="L44" s="611"/>
      <c r="N44" s="427" t="s">
        <v>2618</v>
      </c>
      <c r="O44" s="609"/>
      <c r="P44" s="609"/>
      <c r="Q44" s="609"/>
      <c r="R44" s="609"/>
      <c r="S44" s="611" t="s">
        <v>2642</v>
      </c>
      <c r="T44" s="611"/>
      <c r="V44" s="427" t="s">
        <v>2618</v>
      </c>
      <c r="W44" s="609"/>
      <c r="X44" s="609"/>
      <c r="Y44" s="609"/>
      <c r="Z44" s="609"/>
      <c r="AA44" s="611" t="s">
        <v>2642</v>
      </c>
      <c r="AB44" s="611"/>
    </row>
    <row r="45" spans="1:29" ht="17.100000000000001" customHeight="1">
      <c r="B45" s="411" t="s">
        <v>2643</v>
      </c>
      <c r="F45" s="427"/>
      <c r="G45" s="427"/>
      <c r="H45" s="427"/>
      <c r="I45" s="429"/>
      <c r="J45" s="429"/>
      <c r="K45" s="429"/>
      <c r="N45" s="429"/>
      <c r="O45" s="429"/>
      <c r="P45" s="429"/>
      <c r="Q45" s="429"/>
      <c r="R45" s="429"/>
      <c r="S45" s="429"/>
      <c r="T45" s="429"/>
      <c r="V45" s="429"/>
      <c r="W45" s="429"/>
      <c r="X45" s="429"/>
      <c r="Y45" s="429"/>
      <c r="Z45" s="429"/>
      <c r="AA45" s="429"/>
      <c r="AB45" s="429"/>
    </row>
    <row r="46" spans="1:29" ht="17.100000000000001" customHeight="1">
      <c r="F46" s="427" t="s">
        <v>2618</v>
      </c>
      <c r="G46" s="609"/>
      <c r="H46" s="609"/>
      <c r="I46" s="609"/>
      <c r="J46" s="609"/>
      <c r="K46" s="609"/>
      <c r="L46" s="427" t="s">
        <v>2613</v>
      </c>
      <c r="N46" s="427" t="s">
        <v>2618</v>
      </c>
      <c r="O46" s="609"/>
      <c r="P46" s="609"/>
      <c r="Q46" s="609"/>
      <c r="R46" s="609"/>
      <c r="S46" s="609"/>
      <c r="T46" s="427" t="s">
        <v>2613</v>
      </c>
      <c r="V46" s="427" t="s">
        <v>2618</v>
      </c>
      <c r="W46" s="609"/>
      <c r="X46" s="609"/>
      <c r="Y46" s="609"/>
      <c r="Z46" s="609"/>
      <c r="AA46" s="609"/>
      <c r="AB46" s="427" t="s">
        <v>2613</v>
      </c>
    </row>
    <row r="47" spans="1:29" ht="17.100000000000001" customHeight="1">
      <c r="B47" s="411" t="s">
        <v>2644</v>
      </c>
      <c r="F47" s="427"/>
      <c r="G47" s="427"/>
      <c r="H47" s="427"/>
      <c r="I47" s="429"/>
      <c r="J47" s="429"/>
      <c r="K47" s="429"/>
      <c r="N47" s="429"/>
      <c r="O47" s="429"/>
      <c r="P47" s="429"/>
      <c r="Q47" s="429"/>
      <c r="R47" s="429"/>
      <c r="S47" s="429"/>
      <c r="T47" s="429"/>
      <c r="V47" s="429"/>
      <c r="W47" s="429"/>
      <c r="X47" s="429"/>
      <c r="Y47" s="429"/>
      <c r="Z47" s="429"/>
      <c r="AA47" s="429"/>
      <c r="AB47" s="429"/>
    </row>
    <row r="48" spans="1:29" ht="17.100000000000001" customHeight="1">
      <c r="F48" s="427" t="s">
        <v>2618</v>
      </c>
      <c r="G48" s="610"/>
      <c r="H48" s="610"/>
      <c r="I48" s="610"/>
      <c r="J48" s="610"/>
      <c r="K48" s="610"/>
      <c r="L48" s="427" t="s">
        <v>2613</v>
      </c>
      <c r="M48" s="427"/>
      <c r="N48" s="427" t="s">
        <v>2618</v>
      </c>
      <c r="O48" s="610"/>
      <c r="P48" s="610"/>
      <c r="Q48" s="610"/>
      <c r="R48" s="610"/>
      <c r="S48" s="610"/>
      <c r="T48" s="427" t="s">
        <v>2613</v>
      </c>
      <c r="V48" s="427" t="s">
        <v>2618</v>
      </c>
      <c r="W48" s="610"/>
      <c r="X48" s="610"/>
      <c r="Y48" s="610"/>
      <c r="Z48" s="610"/>
      <c r="AA48" s="610"/>
      <c r="AB48" s="427" t="s">
        <v>2613</v>
      </c>
    </row>
    <row r="49" spans="1:29" ht="17.100000000000001" customHeight="1">
      <c r="A49" s="418" t="s">
        <v>2645</v>
      </c>
      <c r="B49" s="418"/>
      <c r="C49" s="418"/>
      <c r="D49" s="418"/>
      <c r="E49" s="418"/>
      <c r="F49" s="418"/>
      <c r="G49" s="418"/>
      <c r="H49" s="418"/>
      <c r="I49" s="418"/>
      <c r="J49" s="418"/>
      <c r="K49" s="418"/>
      <c r="L49" s="418"/>
      <c r="M49" s="418"/>
      <c r="N49" s="608"/>
      <c r="O49" s="608"/>
      <c r="P49" s="608"/>
      <c r="Q49" s="608"/>
      <c r="R49" s="608"/>
      <c r="S49" s="608"/>
      <c r="T49" s="418" t="s">
        <v>2646</v>
      </c>
      <c r="U49" s="418"/>
      <c r="V49" s="418"/>
      <c r="W49" s="418"/>
      <c r="X49" s="418"/>
      <c r="Y49" s="418"/>
      <c r="Z49" s="418"/>
      <c r="AA49" s="418"/>
      <c r="AB49" s="418"/>
      <c r="AC49" s="418"/>
    </row>
    <row r="50" spans="1:29" ht="15" customHeight="1"/>
    <row r="51" spans="1:29" ht="15" customHeight="1"/>
  </sheetData>
  <mergeCells count="101">
    <mergeCell ref="I9:N9"/>
    <mergeCell ref="P9:X9"/>
    <mergeCell ref="I10:P10"/>
    <mergeCell ref="I11:O11"/>
    <mergeCell ref="Q11:T11"/>
    <mergeCell ref="H13:AC13"/>
    <mergeCell ref="A1:AC1"/>
    <mergeCell ref="I6:K6"/>
    <mergeCell ref="M6:R6"/>
    <mergeCell ref="T6:W6"/>
    <mergeCell ref="I7:K7"/>
    <mergeCell ref="M7:R7"/>
    <mergeCell ref="T7:V7"/>
    <mergeCell ref="H18:N18"/>
    <mergeCell ref="P18:Y18"/>
    <mergeCell ref="H19:N19"/>
    <mergeCell ref="P19:Y19"/>
    <mergeCell ref="H20:N20"/>
    <mergeCell ref="P20:Y20"/>
    <mergeCell ref="I14:M14"/>
    <mergeCell ref="O14:T14"/>
    <mergeCell ref="I15:R15"/>
    <mergeCell ref="T15:Y15"/>
    <mergeCell ref="I16:S16"/>
    <mergeCell ref="I17:K17"/>
    <mergeCell ref="M17:O17"/>
    <mergeCell ref="Q17:S17"/>
    <mergeCell ref="U17:W17"/>
    <mergeCell ref="G24:L24"/>
    <mergeCell ref="O24:T24"/>
    <mergeCell ref="W24:AB24"/>
    <mergeCell ref="F25:L25"/>
    <mergeCell ref="N25:T25"/>
    <mergeCell ref="V25:AB25"/>
    <mergeCell ref="G22:K22"/>
    <mergeCell ref="O22:S22"/>
    <mergeCell ref="W22:AA22"/>
    <mergeCell ref="G23:L23"/>
    <mergeCell ref="O23:T23"/>
    <mergeCell ref="W23:AB23"/>
    <mergeCell ref="G28:L28"/>
    <mergeCell ref="O28:T28"/>
    <mergeCell ref="W28:AB28"/>
    <mergeCell ref="G29:L29"/>
    <mergeCell ref="O29:T29"/>
    <mergeCell ref="W29:AB29"/>
    <mergeCell ref="G26:L26"/>
    <mergeCell ref="O26:T26"/>
    <mergeCell ref="W26:AB26"/>
    <mergeCell ref="G27:L27"/>
    <mergeCell ref="O27:T27"/>
    <mergeCell ref="W27:AB27"/>
    <mergeCell ref="G33:L33"/>
    <mergeCell ref="O33:T33"/>
    <mergeCell ref="W33:AB33"/>
    <mergeCell ref="G34:L34"/>
    <mergeCell ref="O34:T34"/>
    <mergeCell ref="W34:AB34"/>
    <mergeCell ref="G30:L30"/>
    <mergeCell ref="O30:T30"/>
    <mergeCell ref="W30:AB30"/>
    <mergeCell ref="G31:L31"/>
    <mergeCell ref="O31:T31"/>
    <mergeCell ref="W31:AB31"/>
    <mergeCell ref="G37:L37"/>
    <mergeCell ref="O37:T37"/>
    <mergeCell ref="W37:AB37"/>
    <mergeCell ref="G38:L38"/>
    <mergeCell ref="O38:T38"/>
    <mergeCell ref="W38:AB38"/>
    <mergeCell ref="G35:L35"/>
    <mergeCell ref="O35:T35"/>
    <mergeCell ref="W35:AB35"/>
    <mergeCell ref="G36:L36"/>
    <mergeCell ref="O36:T36"/>
    <mergeCell ref="W36:AB36"/>
    <mergeCell ref="G42:J42"/>
    <mergeCell ref="K42:L42"/>
    <mergeCell ref="O42:R42"/>
    <mergeCell ref="S42:T42"/>
    <mergeCell ref="W42:Z42"/>
    <mergeCell ref="AA42:AB42"/>
    <mergeCell ref="G40:J40"/>
    <mergeCell ref="K40:L40"/>
    <mergeCell ref="O40:R40"/>
    <mergeCell ref="S40:T40"/>
    <mergeCell ref="W40:Z40"/>
    <mergeCell ref="AA40:AB40"/>
    <mergeCell ref="N49:S49"/>
    <mergeCell ref="G46:K46"/>
    <mergeCell ref="O46:S46"/>
    <mergeCell ref="W46:AA46"/>
    <mergeCell ref="G48:K48"/>
    <mergeCell ref="O48:S48"/>
    <mergeCell ref="W48:AA48"/>
    <mergeCell ref="G44:J44"/>
    <mergeCell ref="K44:L44"/>
    <mergeCell ref="O44:R44"/>
    <mergeCell ref="S44:T44"/>
    <mergeCell ref="W44:Z44"/>
    <mergeCell ref="AA44:AB44"/>
  </mergeCells>
  <phoneticPr fontId="1"/>
  <pageMargins left="0.7" right="0.7" top="0.75" bottom="0.75" header="0.3" footer="0.3"/>
  <pageSetup paperSize="9" scale="94" orientation="portrait" r:id="rId1"/>
  <rowBreaks count="1" manualBreakCount="1">
    <brk id="50" max="28"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S6:S7 JO6:JO7 TK6:TK7 ADG6:ADG7 ANC6:ANC7 AWY6:AWY7 BGU6:BGU7 BQQ6:BQQ7 CAM6:CAM7 CKI6:CKI7 CUE6:CUE7 DEA6:DEA7 DNW6:DNW7 DXS6:DXS7 EHO6:EHO7 ERK6:ERK7 FBG6:FBG7 FLC6:FLC7 FUY6:FUY7 GEU6:GEU7 GOQ6:GOQ7 GYM6:GYM7 HII6:HII7 HSE6:HSE7 ICA6:ICA7 ILW6:ILW7 IVS6:IVS7 JFO6:JFO7 JPK6:JPK7 JZG6:JZG7 KJC6:KJC7 KSY6:KSY7 LCU6:LCU7 LMQ6:LMQ7 LWM6:LWM7 MGI6:MGI7 MQE6:MQE7 NAA6:NAA7 NJW6:NJW7 NTS6:NTS7 ODO6:ODO7 ONK6:ONK7 OXG6:OXG7 PHC6:PHC7 PQY6:PQY7 QAU6:QAU7 QKQ6:QKQ7 QUM6:QUM7 REI6:REI7 ROE6:ROE7 RYA6:RYA7 SHW6:SHW7 SRS6:SRS7 TBO6:TBO7 TLK6:TLK7 TVG6:TVG7 UFC6:UFC7 UOY6:UOY7 UYU6:UYU7 VIQ6:VIQ7 VSM6:VSM7 WCI6:WCI7 WME6:WME7 WWA6:WWA7 S65542:S65543 JO65542:JO65543 TK65542:TK65543 ADG65542:ADG65543 ANC65542:ANC65543 AWY65542:AWY65543 BGU65542:BGU65543 BQQ65542:BQQ65543 CAM65542:CAM65543 CKI65542:CKI65543 CUE65542:CUE65543 DEA65542:DEA65543 DNW65542:DNW65543 DXS65542:DXS65543 EHO65542:EHO65543 ERK65542:ERK65543 FBG65542:FBG65543 FLC65542:FLC65543 FUY65542:FUY65543 GEU65542:GEU65543 GOQ65542:GOQ65543 GYM65542:GYM65543 HII65542:HII65543 HSE65542:HSE65543 ICA65542:ICA65543 ILW65542:ILW65543 IVS65542:IVS65543 JFO65542:JFO65543 JPK65542:JPK65543 JZG65542:JZG65543 KJC65542:KJC65543 KSY65542:KSY65543 LCU65542:LCU65543 LMQ65542:LMQ65543 LWM65542:LWM65543 MGI65542:MGI65543 MQE65542:MQE65543 NAA65542:NAA65543 NJW65542:NJW65543 NTS65542:NTS65543 ODO65542:ODO65543 ONK65542:ONK65543 OXG65542:OXG65543 PHC65542:PHC65543 PQY65542:PQY65543 QAU65542:QAU65543 QKQ65542:QKQ65543 QUM65542:QUM65543 REI65542:REI65543 ROE65542:ROE65543 RYA65542:RYA65543 SHW65542:SHW65543 SRS65542:SRS65543 TBO65542:TBO65543 TLK65542:TLK65543 TVG65542:TVG65543 UFC65542:UFC65543 UOY65542:UOY65543 UYU65542:UYU65543 VIQ65542:VIQ65543 VSM65542:VSM65543 WCI65542:WCI65543 WME65542:WME65543 WWA65542:WWA65543 S131078:S131079 JO131078:JO131079 TK131078:TK131079 ADG131078:ADG131079 ANC131078:ANC131079 AWY131078:AWY131079 BGU131078:BGU131079 BQQ131078:BQQ131079 CAM131078:CAM131079 CKI131078:CKI131079 CUE131078:CUE131079 DEA131078:DEA131079 DNW131078:DNW131079 DXS131078:DXS131079 EHO131078:EHO131079 ERK131078:ERK131079 FBG131078:FBG131079 FLC131078:FLC131079 FUY131078:FUY131079 GEU131078:GEU131079 GOQ131078:GOQ131079 GYM131078:GYM131079 HII131078:HII131079 HSE131078:HSE131079 ICA131078:ICA131079 ILW131078:ILW131079 IVS131078:IVS131079 JFO131078:JFO131079 JPK131078:JPK131079 JZG131078:JZG131079 KJC131078:KJC131079 KSY131078:KSY131079 LCU131078:LCU131079 LMQ131078:LMQ131079 LWM131078:LWM131079 MGI131078:MGI131079 MQE131078:MQE131079 NAA131078:NAA131079 NJW131078:NJW131079 NTS131078:NTS131079 ODO131078:ODO131079 ONK131078:ONK131079 OXG131078:OXG131079 PHC131078:PHC131079 PQY131078:PQY131079 QAU131078:QAU131079 QKQ131078:QKQ131079 QUM131078:QUM131079 REI131078:REI131079 ROE131078:ROE131079 RYA131078:RYA131079 SHW131078:SHW131079 SRS131078:SRS131079 TBO131078:TBO131079 TLK131078:TLK131079 TVG131078:TVG131079 UFC131078:UFC131079 UOY131078:UOY131079 UYU131078:UYU131079 VIQ131078:VIQ131079 VSM131078:VSM131079 WCI131078:WCI131079 WME131078:WME131079 WWA131078:WWA131079 S196614:S196615 JO196614:JO196615 TK196614:TK196615 ADG196614:ADG196615 ANC196614:ANC196615 AWY196614:AWY196615 BGU196614:BGU196615 BQQ196614:BQQ196615 CAM196614:CAM196615 CKI196614:CKI196615 CUE196614:CUE196615 DEA196614:DEA196615 DNW196614:DNW196615 DXS196614:DXS196615 EHO196614:EHO196615 ERK196614:ERK196615 FBG196614:FBG196615 FLC196614:FLC196615 FUY196614:FUY196615 GEU196614:GEU196615 GOQ196614:GOQ196615 GYM196614:GYM196615 HII196614:HII196615 HSE196614:HSE196615 ICA196614:ICA196615 ILW196614:ILW196615 IVS196614:IVS196615 JFO196614:JFO196615 JPK196614:JPK196615 JZG196614:JZG196615 KJC196614:KJC196615 KSY196614:KSY196615 LCU196614:LCU196615 LMQ196614:LMQ196615 LWM196614:LWM196615 MGI196614:MGI196615 MQE196614:MQE196615 NAA196614:NAA196615 NJW196614:NJW196615 NTS196614:NTS196615 ODO196614:ODO196615 ONK196614:ONK196615 OXG196614:OXG196615 PHC196614:PHC196615 PQY196614:PQY196615 QAU196614:QAU196615 QKQ196614:QKQ196615 QUM196614:QUM196615 REI196614:REI196615 ROE196614:ROE196615 RYA196614:RYA196615 SHW196614:SHW196615 SRS196614:SRS196615 TBO196614:TBO196615 TLK196614:TLK196615 TVG196614:TVG196615 UFC196614:UFC196615 UOY196614:UOY196615 UYU196614:UYU196615 VIQ196614:VIQ196615 VSM196614:VSM196615 WCI196614:WCI196615 WME196614:WME196615 WWA196614:WWA196615 S262150:S262151 JO262150:JO262151 TK262150:TK262151 ADG262150:ADG262151 ANC262150:ANC262151 AWY262150:AWY262151 BGU262150:BGU262151 BQQ262150:BQQ262151 CAM262150:CAM262151 CKI262150:CKI262151 CUE262150:CUE262151 DEA262150:DEA262151 DNW262150:DNW262151 DXS262150:DXS262151 EHO262150:EHO262151 ERK262150:ERK262151 FBG262150:FBG262151 FLC262150:FLC262151 FUY262150:FUY262151 GEU262150:GEU262151 GOQ262150:GOQ262151 GYM262150:GYM262151 HII262150:HII262151 HSE262150:HSE262151 ICA262150:ICA262151 ILW262150:ILW262151 IVS262150:IVS262151 JFO262150:JFO262151 JPK262150:JPK262151 JZG262150:JZG262151 KJC262150:KJC262151 KSY262150:KSY262151 LCU262150:LCU262151 LMQ262150:LMQ262151 LWM262150:LWM262151 MGI262150:MGI262151 MQE262150:MQE262151 NAA262150:NAA262151 NJW262150:NJW262151 NTS262150:NTS262151 ODO262150:ODO262151 ONK262150:ONK262151 OXG262150:OXG262151 PHC262150:PHC262151 PQY262150:PQY262151 QAU262150:QAU262151 QKQ262150:QKQ262151 QUM262150:QUM262151 REI262150:REI262151 ROE262150:ROE262151 RYA262150:RYA262151 SHW262150:SHW262151 SRS262150:SRS262151 TBO262150:TBO262151 TLK262150:TLK262151 TVG262150:TVG262151 UFC262150:UFC262151 UOY262150:UOY262151 UYU262150:UYU262151 VIQ262150:VIQ262151 VSM262150:VSM262151 WCI262150:WCI262151 WME262150:WME262151 WWA262150:WWA262151 S327686:S327687 JO327686:JO327687 TK327686:TK327687 ADG327686:ADG327687 ANC327686:ANC327687 AWY327686:AWY327687 BGU327686:BGU327687 BQQ327686:BQQ327687 CAM327686:CAM327687 CKI327686:CKI327687 CUE327686:CUE327687 DEA327686:DEA327687 DNW327686:DNW327687 DXS327686:DXS327687 EHO327686:EHO327687 ERK327686:ERK327687 FBG327686:FBG327687 FLC327686:FLC327687 FUY327686:FUY327687 GEU327686:GEU327687 GOQ327686:GOQ327687 GYM327686:GYM327687 HII327686:HII327687 HSE327686:HSE327687 ICA327686:ICA327687 ILW327686:ILW327687 IVS327686:IVS327687 JFO327686:JFO327687 JPK327686:JPK327687 JZG327686:JZG327687 KJC327686:KJC327687 KSY327686:KSY327687 LCU327686:LCU327687 LMQ327686:LMQ327687 LWM327686:LWM327687 MGI327686:MGI327687 MQE327686:MQE327687 NAA327686:NAA327687 NJW327686:NJW327687 NTS327686:NTS327687 ODO327686:ODO327687 ONK327686:ONK327687 OXG327686:OXG327687 PHC327686:PHC327687 PQY327686:PQY327687 QAU327686:QAU327687 QKQ327686:QKQ327687 QUM327686:QUM327687 REI327686:REI327687 ROE327686:ROE327687 RYA327686:RYA327687 SHW327686:SHW327687 SRS327686:SRS327687 TBO327686:TBO327687 TLK327686:TLK327687 TVG327686:TVG327687 UFC327686:UFC327687 UOY327686:UOY327687 UYU327686:UYU327687 VIQ327686:VIQ327687 VSM327686:VSM327687 WCI327686:WCI327687 WME327686:WME327687 WWA327686:WWA327687 S393222:S393223 JO393222:JO393223 TK393222:TK393223 ADG393222:ADG393223 ANC393222:ANC393223 AWY393222:AWY393223 BGU393222:BGU393223 BQQ393222:BQQ393223 CAM393222:CAM393223 CKI393222:CKI393223 CUE393222:CUE393223 DEA393222:DEA393223 DNW393222:DNW393223 DXS393222:DXS393223 EHO393222:EHO393223 ERK393222:ERK393223 FBG393222:FBG393223 FLC393222:FLC393223 FUY393222:FUY393223 GEU393222:GEU393223 GOQ393222:GOQ393223 GYM393222:GYM393223 HII393222:HII393223 HSE393222:HSE393223 ICA393222:ICA393223 ILW393222:ILW393223 IVS393222:IVS393223 JFO393222:JFO393223 JPK393222:JPK393223 JZG393222:JZG393223 KJC393222:KJC393223 KSY393222:KSY393223 LCU393222:LCU393223 LMQ393222:LMQ393223 LWM393222:LWM393223 MGI393222:MGI393223 MQE393222:MQE393223 NAA393222:NAA393223 NJW393222:NJW393223 NTS393222:NTS393223 ODO393222:ODO393223 ONK393222:ONK393223 OXG393222:OXG393223 PHC393222:PHC393223 PQY393222:PQY393223 QAU393222:QAU393223 QKQ393222:QKQ393223 QUM393222:QUM393223 REI393222:REI393223 ROE393222:ROE393223 RYA393222:RYA393223 SHW393222:SHW393223 SRS393222:SRS393223 TBO393222:TBO393223 TLK393222:TLK393223 TVG393222:TVG393223 UFC393222:UFC393223 UOY393222:UOY393223 UYU393222:UYU393223 VIQ393222:VIQ393223 VSM393222:VSM393223 WCI393222:WCI393223 WME393222:WME393223 WWA393222:WWA393223 S458758:S458759 JO458758:JO458759 TK458758:TK458759 ADG458758:ADG458759 ANC458758:ANC458759 AWY458758:AWY458759 BGU458758:BGU458759 BQQ458758:BQQ458759 CAM458758:CAM458759 CKI458758:CKI458759 CUE458758:CUE458759 DEA458758:DEA458759 DNW458758:DNW458759 DXS458758:DXS458759 EHO458758:EHO458759 ERK458758:ERK458759 FBG458758:FBG458759 FLC458758:FLC458759 FUY458758:FUY458759 GEU458758:GEU458759 GOQ458758:GOQ458759 GYM458758:GYM458759 HII458758:HII458759 HSE458758:HSE458759 ICA458758:ICA458759 ILW458758:ILW458759 IVS458758:IVS458759 JFO458758:JFO458759 JPK458758:JPK458759 JZG458758:JZG458759 KJC458758:KJC458759 KSY458758:KSY458759 LCU458758:LCU458759 LMQ458758:LMQ458759 LWM458758:LWM458759 MGI458758:MGI458759 MQE458758:MQE458759 NAA458758:NAA458759 NJW458758:NJW458759 NTS458758:NTS458759 ODO458758:ODO458759 ONK458758:ONK458759 OXG458758:OXG458759 PHC458758:PHC458759 PQY458758:PQY458759 QAU458758:QAU458759 QKQ458758:QKQ458759 QUM458758:QUM458759 REI458758:REI458759 ROE458758:ROE458759 RYA458758:RYA458759 SHW458758:SHW458759 SRS458758:SRS458759 TBO458758:TBO458759 TLK458758:TLK458759 TVG458758:TVG458759 UFC458758:UFC458759 UOY458758:UOY458759 UYU458758:UYU458759 VIQ458758:VIQ458759 VSM458758:VSM458759 WCI458758:WCI458759 WME458758:WME458759 WWA458758:WWA458759 S524294:S524295 JO524294:JO524295 TK524294:TK524295 ADG524294:ADG524295 ANC524294:ANC524295 AWY524294:AWY524295 BGU524294:BGU524295 BQQ524294:BQQ524295 CAM524294:CAM524295 CKI524294:CKI524295 CUE524294:CUE524295 DEA524294:DEA524295 DNW524294:DNW524295 DXS524294:DXS524295 EHO524294:EHO524295 ERK524294:ERK524295 FBG524294:FBG524295 FLC524294:FLC524295 FUY524294:FUY524295 GEU524294:GEU524295 GOQ524294:GOQ524295 GYM524294:GYM524295 HII524294:HII524295 HSE524294:HSE524295 ICA524294:ICA524295 ILW524294:ILW524295 IVS524294:IVS524295 JFO524294:JFO524295 JPK524294:JPK524295 JZG524294:JZG524295 KJC524294:KJC524295 KSY524294:KSY524295 LCU524294:LCU524295 LMQ524294:LMQ524295 LWM524294:LWM524295 MGI524294:MGI524295 MQE524294:MQE524295 NAA524294:NAA524295 NJW524294:NJW524295 NTS524294:NTS524295 ODO524294:ODO524295 ONK524294:ONK524295 OXG524294:OXG524295 PHC524294:PHC524295 PQY524294:PQY524295 QAU524294:QAU524295 QKQ524294:QKQ524295 QUM524294:QUM524295 REI524294:REI524295 ROE524294:ROE524295 RYA524294:RYA524295 SHW524294:SHW524295 SRS524294:SRS524295 TBO524294:TBO524295 TLK524294:TLK524295 TVG524294:TVG524295 UFC524294:UFC524295 UOY524294:UOY524295 UYU524294:UYU524295 VIQ524294:VIQ524295 VSM524294:VSM524295 WCI524294:WCI524295 WME524294:WME524295 WWA524294:WWA524295 S589830:S589831 JO589830:JO589831 TK589830:TK589831 ADG589830:ADG589831 ANC589830:ANC589831 AWY589830:AWY589831 BGU589830:BGU589831 BQQ589830:BQQ589831 CAM589830:CAM589831 CKI589830:CKI589831 CUE589830:CUE589831 DEA589830:DEA589831 DNW589830:DNW589831 DXS589830:DXS589831 EHO589830:EHO589831 ERK589830:ERK589831 FBG589830:FBG589831 FLC589830:FLC589831 FUY589830:FUY589831 GEU589830:GEU589831 GOQ589830:GOQ589831 GYM589830:GYM589831 HII589830:HII589831 HSE589830:HSE589831 ICA589830:ICA589831 ILW589830:ILW589831 IVS589830:IVS589831 JFO589830:JFO589831 JPK589830:JPK589831 JZG589830:JZG589831 KJC589830:KJC589831 KSY589830:KSY589831 LCU589830:LCU589831 LMQ589830:LMQ589831 LWM589830:LWM589831 MGI589830:MGI589831 MQE589830:MQE589831 NAA589830:NAA589831 NJW589830:NJW589831 NTS589830:NTS589831 ODO589830:ODO589831 ONK589830:ONK589831 OXG589830:OXG589831 PHC589830:PHC589831 PQY589830:PQY589831 QAU589830:QAU589831 QKQ589830:QKQ589831 QUM589830:QUM589831 REI589830:REI589831 ROE589830:ROE589831 RYA589830:RYA589831 SHW589830:SHW589831 SRS589830:SRS589831 TBO589830:TBO589831 TLK589830:TLK589831 TVG589830:TVG589831 UFC589830:UFC589831 UOY589830:UOY589831 UYU589830:UYU589831 VIQ589830:VIQ589831 VSM589830:VSM589831 WCI589830:WCI589831 WME589830:WME589831 WWA589830:WWA589831 S655366:S655367 JO655366:JO655367 TK655366:TK655367 ADG655366:ADG655367 ANC655366:ANC655367 AWY655366:AWY655367 BGU655366:BGU655367 BQQ655366:BQQ655367 CAM655366:CAM655367 CKI655366:CKI655367 CUE655366:CUE655367 DEA655366:DEA655367 DNW655366:DNW655367 DXS655366:DXS655367 EHO655366:EHO655367 ERK655366:ERK655367 FBG655366:FBG655367 FLC655366:FLC655367 FUY655366:FUY655367 GEU655366:GEU655367 GOQ655366:GOQ655367 GYM655366:GYM655367 HII655366:HII655367 HSE655366:HSE655367 ICA655366:ICA655367 ILW655366:ILW655367 IVS655366:IVS655367 JFO655366:JFO655367 JPK655366:JPK655367 JZG655366:JZG655367 KJC655366:KJC655367 KSY655366:KSY655367 LCU655366:LCU655367 LMQ655366:LMQ655367 LWM655366:LWM655367 MGI655366:MGI655367 MQE655366:MQE655367 NAA655366:NAA655367 NJW655366:NJW655367 NTS655366:NTS655367 ODO655366:ODO655367 ONK655366:ONK655367 OXG655366:OXG655367 PHC655366:PHC655367 PQY655366:PQY655367 QAU655366:QAU655367 QKQ655366:QKQ655367 QUM655366:QUM655367 REI655366:REI655367 ROE655366:ROE655367 RYA655366:RYA655367 SHW655366:SHW655367 SRS655366:SRS655367 TBO655366:TBO655367 TLK655366:TLK655367 TVG655366:TVG655367 UFC655366:UFC655367 UOY655366:UOY655367 UYU655366:UYU655367 VIQ655366:VIQ655367 VSM655366:VSM655367 WCI655366:WCI655367 WME655366:WME655367 WWA655366:WWA655367 S720902:S720903 JO720902:JO720903 TK720902:TK720903 ADG720902:ADG720903 ANC720902:ANC720903 AWY720902:AWY720903 BGU720902:BGU720903 BQQ720902:BQQ720903 CAM720902:CAM720903 CKI720902:CKI720903 CUE720902:CUE720903 DEA720902:DEA720903 DNW720902:DNW720903 DXS720902:DXS720903 EHO720902:EHO720903 ERK720902:ERK720903 FBG720902:FBG720903 FLC720902:FLC720903 FUY720902:FUY720903 GEU720902:GEU720903 GOQ720902:GOQ720903 GYM720902:GYM720903 HII720902:HII720903 HSE720902:HSE720903 ICA720902:ICA720903 ILW720902:ILW720903 IVS720902:IVS720903 JFO720902:JFO720903 JPK720902:JPK720903 JZG720902:JZG720903 KJC720902:KJC720903 KSY720902:KSY720903 LCU720902:LCU720903 LMQ720902:LMQ720903 LWM720902:LWM720903 MGI720902:MGI720903 MQE720902:MQE720903 NAA720902:NAA720903 NJW720902:NJW720903 NTS720902:NTS720903 ODO720902:ODO720903 ONK720902:ONK720903 OXG720902:OXG720903 PHC720902:PHC720903 PQY720902:PQY720903 QAU720902:QAU720903 QKQ720902:QKQ720903 QUM720902:QUM720903 REI720902:REI720903 ROE720902:ROE720903 RYA720902:RYA720903 SHW720902:SHW720903 SRS720902:SRS720903 TBO720902:TBO720903 TLK720902:TLK720903 TVG720902:TVG720903 UFC720902:UFC720903 UOY720902:UOY720903 UYU720902:UYU720903 VIQ720902:VIQ720903 VSM720902:VSM720903 WCI720902:WCI720903 WME720902:WME720903 WWA720902:WWA720903 S786438:S786439 JO786438:JO786439 TK786438:TK786439 ADG786438:ADG786439 ANC786438:ANC786439 AWY786438:AWY786439 BGU786438:BGU786439 BQQ786438:BQQ786439 CAM786438:CAM786439 CKI786438:CKI786439 CUE786438:CUE786439 DEA786438:DEA786439 DNW786438:DNW786439 DXS786438:DXS786439 EHO786438:EHO786439 ERK786438:ERK786439 FBG786438:FBG786439 FLC786438:FLC786439 FUY786438:FUY786439 GEU786438:GEU786439 GOQ786438:GOQ786439 GYM786438:GYM786439 HII786438:HII786439 HSE786438:HSE786439 ICA786438:ICA786439 ILW786438:ILW786439 IVS786438:IVS786439 JFO786438:JFO786439 JPK786438:JPK786439 JZG786438:JZG786439 KJC786438:KJC786439 KSY786438:KSY786439 LCU786438:LCU786439 LMQ786438:LMQ786439 LWM786438:LWM786439 MGI786438:MGI786439 MQE786438:MQE786439 NAA786438:NAA786439 NJW786438:NJW786439 NTS786438:NTS786439 ODO786438:ODO786439 ONK786438:ONK786439 OXG786438:OXG786439 PHC786438:PHC786439 PQY786438:PQY786439 QAU786438:QAU786439 QKQ786438:QKQ786439 QUM786438:QUM786439 REI786438:REI786439 ROE786438:ROE786439 RYA786438:RYA786439 SHW786438:SHW786439 SRS786438:SRS786439 TBO786438:TBO786439 TLK786438:TLK786439 TVG786438:TVG786439 UFC786438:UFC786439 UOY786438:UOY786439 UYU786438:UYU786439 VIQ786438:VIQ786439 VSM786438:VSM786439 WCI786438:WCI786439 WME786438:WME786439 WWA786438:WWA786439 S851974:S851975 JO851974:JO851975 TK851974:TK851975 ADG851974:ADG851975 ANC851974:ANC851975 AWY851974:AWY851975 BGU851974:BGU851975 BQQ851974:BQQ851975 CAM851974:CAM851975 CKI851974:CKI851975 CUE851974:CUE851975 DEA851974:DEA851975 DNW851974:DNW851975 DXS851974:DXS851975 EHO851974:EHO851975 ERK851974:ERK851975 FBG851974:FBG851975 FLC851974:FLC851975 FUY851974:FUY851975 GEU851974:GEU851975 GOQ851974:GOQ851975 GYM851974:GYM851975 HII851974:HII851975 HSE851974:HSE851975 ICA851974:ICA851975 ILW851974:ILW851975 IVS851974:IVS851975 JFO851974:JFO851975 JPK851974:JPK851975 JZG851974:JZG851975 KJC851974:KJC851975 KSY851974:KSY851975 LCU851974:LCU851975 LMQ851974:LMQ851975 LWM851974:LWM851975 MGI851974:MGI851975 MQE851974:MQE851975 NAA851974:NAA851975 NJW851974:NJW851975 NTS851974:NTS851975 ODO851974:ODO851975 ONK851974:ONK851975 OXG851974:OXG851975 PHC851974:PHC851975 PQY851974:PQY851975 QAU851974:QAU851975 QKQ851974:QKQ851975 QUM851974:QUM851975 REI851974:REI851975 ROE851974:ROE851975 RYA851974:RYA851975 SHW851974:SHW851975 SRS851974:SRS851975 TBO851974:TBO851975 TLK851974:TLK851975 TVG851974:TVG851975 UFC851974:UFC851975 UOY851974:UOY851975 UYU851974:UYU851975 VIQ851974:VIQ851975 VSM851974:VSM851975 WCI851974:WCI851975 WME851974:WME851975 WWA851974:WWA851975 S917510:S917511 JO917510:JO917511 TK917510:TK917511 ADG917510:ADG917511 ANC917510:ANC917511 AWY917510:AWY917511 BGU917510:BGU917511 BQQ917510:BQQ917511 CAM917510:CAM917511 CKI917510:CKI917511 CUE917510:CUE917511 DEA917510:DEA917511 DNW917510:DNW917511 DXS917510:DXS917511 EHO917510:EHO917511 ERK917510:ERK917511 FBG917510:FBG917511 FLC917510:FLC917511 FUY917510:FUY917511 GEU917510:GEU917511 GOQ917510:GOQ917511 GYM917510:GYM917511 HII917510:HII917511 HSE917510:HSE917511 ICA917510:ICA917511 ILW917510:ILW917511 IVS917510:IVS917511 JFO917510:JFO917511 JPK917510:JPK917511 JZG917510:JZG917511 KJC917510:KJC917511 KSY917510:KSY917511 LCU917510:LCU917511 LMQ917510:LMQ917511 LWM917510:LWM917511 MGI917510:MGI917511 MQE917510:MQE917511 NAA917510:NAA917511 NJW917510:NJW917511 NTS917510:NTS917511 ODO917510:ODO917511 ONK917510:ONK917511 OXG917510:OXG917511 PHC917510:PHC917511 PQY917510:PQY917511 QAU917510:QAU917511 QKQ917510:QKQ917511 QUM917510:QUM917511 REI917510:REI917511 ROE917510:ROE917511 RYA917510:RYA917511 SHW917510:SHW917511 SRS917510:SRS917511 TBO917510:TBO917511 TLK917510:TLK917511 TVG917510:TVG917511 UFC917510:UFC917511 UOY917510:UOY917511 UYU917510:UYU917511 VIQ917510:VIQ917511 VSM917510:VSM917511 WCI917510:WCI917511 WME917510:WME917511 WWA917510:WWA917511 S983046:S983047 JO983046:JO983047 TK983046:TK983047 ADG983046:ADG983047 ANC983046:ANC983047 AWY983046:AWY983047 BGU983046:BGU983047 BQQ983046:BQQ983047 CAM983046:CAM983047 CKI983046:CKI983047 CUE983046:CUE983047 DEA983046:DEA983047 DNW983046:DNW983047 DXS983046:DXS983047 EHO983046:EHO983047 ERK983046:ERK983047 FBG983046:FBG983047 FLC983046:FLC983047 FUY983046:FUY983047 GEU983046:GEU983047 GOQ983046:GOQ983047 GYM983046:GYM983047 HII983046:HII983047 HSE983046:HSE983047 ICA983046:ICA983047 ILW983046:ILW983047 IVS983046:IVS983047 JFO983046:JFO983047 JPK983046:JPK983047 JZG983046:JZG983047 KJC983046:KJC983047 KSY983046:KSY983047 LCU983046:LCU983047 LMQ983046:LMQ983047 LWM983046:LWM983047 MGI983046:MGI983047 MQE983046:MQE983047 NAA983046:NAA983047 NJW983046:NJW983047 NTS983046:NTS983047 ODO983046:ODO983047 ONK983046:ONK983047 OXG983046:OXG983047 PHC983046:PHC983047 PQY983046:PQY983047 QAU983046:QAU983047 QKQ983046:QKQ983047 QUM983046:QUM983047 REI983046:REI983047 ROE983046:ROE983047 RYA983046:RYA983047 SHW983046:SHW983047 SRS983046:SRS983047 TBO983046:TBO983047 TLK983046:TLK983047 TVG983046:TVG983047 UFC983046:UFC983047 UOY983046:UOY983047 UYU983046:UYU983047 VIQ983046:VIQ983047 VSM983046:VSM983047 WCI983046:WCI983047 WME983046:WME983047 WWA983046:WWA983047 P11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P65547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P131083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P196619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P262155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P327691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P393227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P458763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P524299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P589835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P655371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P720907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P786443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P851979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P917515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P983051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L6:L7 JH6:JH7 TD6:TD7 ACZ6:ACZ7 AMV6:AMV7 AWR6:AWR7 BGN6:BGN7 BQJ6:BQJ7 CAF6:CAF7 CKB6:CKB7 CTX6:CTX7 DDT6:DDT7 DNP6:DNP7 DXL6:DXL7 EHH6:EHH7 ERD6:ERD7 FAZ6:FAZ7 FKV6:FKV7 FUR6:FUR7 GEN6:GEN7 GOJ6:GOJ7 GYF6:GYF7 HIB6:HIB7 HRX6:HRX7 IBT6:IBT7 ILP6:ILP7 IVL6:IVL7 JFH6:JFH7 JPD6:JPD7 JYZ6:JYZ7 KIV6:KIV7 KSR6:KSR7 LCN6:LCN7 LMJ6:LMJ7 LWF6:LWF7 MGB6:MGB7 MPX6:MPX7 MZT6:MZT7 NJP6:NJP7 NTL6:NTL7 ODH6:ODH7 OND6:OND7 OWZ6:OWZ7 PGV6:PGV7 PQR6:PQR7 QAN6:QAN7 QKJ6:QKJ7 QUF6:QUF7 REB6:REB7 RNX6:RNX7 RXT6:RXT7 SHP6:SHP7 SRL6:SRL7 TBH6:TBH7 TLD6:TLD7 TUZ6:TUZ7 UEV6:UEV7 UOR6:UOR7 UYN6:UYN7 VIJ6:VIJ7 VSF6:VSF7 WCB6:WCB7 WLX6:WLX7 WVT6:WVT7 L65542:L65543 JH65542:JH65543 TD65542:TD65543 ACZ65542:ACZ65543 AMV65542:AMV65543 AWR65542:AWR65543 BGN65542:BGN65543 BQJ65542:BQJ65543 CAF65542:CAF65543 CKB65542:CKB65543 CTX65542:CTX65543 DDT65542:DDT65543 DNP65542:DNP65543 DXL65542:DXL65543 EHH65542:EHH65543 ERD65542:ERD65543 FAZ65542:FAZ65543 FKV65542:FKV65543 FUR65542:FUR65543 GEN65542:GEN65543 GOJ65542:GOJ65543 GYF65542:GYF65543 HIB65542:HIB65543 HRX65542:HRX65543 IBT65542:IBT65543 ILP65542:ILP65543 IVL65542:IVL65543 JFH65542:JFH65543 JPD65542:JPD65543 JYZ65542:JYZ65543 KIV65542:KIV65543 KSR65542:KSR65543 LCN65542:LCN65543 LMJ65542:LMJ65543 LWF65542:LWF65543 MGB65542:MGB65543 MPX65542:MPX65543 MZT65542:MZT65543 NJP65542:NJP65543 NTL65542:NTL65543 ODH65542:ODH65543 OND65542:OND65543 OWZ65542:OWZ65543 PGV65542:PGV65543 PQR65542:PQR65543 QAN65542:QAN65543 QKJ65542:QKJ65543 QUF65542:QUF65543 REB65542:REB65543 RNX65542:RNX65543 RXT65542:RXT65543 SHP65542:SHP65543 SRL65542:SRL65543 TBH65542:TBH65543 TLD65542:TLD65543 TUZ65542:TUZ65543 UEV65542:UEV65543 UOR65542:UOR65543 UYN65542:UYN65543 VIJ65542:VIJ65543 VSF65542:VSF65543 WCB65542:WCB65543 WLX65542:WLX65543 WVT65542:WVT65543 L131078:L131079 JH131078:JH131079 TD131078:TD131079 ACZ131078:ACZ131079 AMV131078:AMV131079 AWR131078:AWR131079 BGN131078:BGN131079 BQJ131078:BQJ131079 CAF131078:CAF131079 CKB131078:CKB131079 CTX131078:CTX131079 DDT131078:DDT131079 DNP131078:DNP131079 DXL131078:DXL131079 EHH131078:EHH131079 ERD131078:ERD131079 FAZ131078:FAZ131079 FKV131078:FKV131079 FUR131078:FUR131079 GEN131078:GEN131079 GOJ131078:GOJ131079 GYF131078:GYF131079 HIB131078:HIB131079 HRX131078:HRX131079 IBT131078:IBT131079 ILP131078:ILP131079 IVL131078:IVL131079 JFH131078:JFH131079 JPD131078:JPD131079 JYZ131078:JYZ131079 KIV131078:KIV131079 KSR131078:KSR131079 LCN131078:LCN131079 LMJ131078:LMJ131079 LWF131078:LWF131079 MGB131078:MGB131079 MPX131078:MPX131079 MZT131078:MZT131079 NJP131078:NJP131079 NTL131078:NTL131079 ODH131078:ODH131079 OND131078:OND131079 OWZ131078:OWZ131079 PGV131078:PGV131079 PQR131078:PQR131079 QAN131078:QAN131079 QKJ131078:QKJ131079 QUF131078:QUF131079 REB131078:REB131079 RNX131078:RNX131079 RXT131078:RXT131079 SHP131078:SHP131079 SRL131078:SRL131079 TBH131078:TBH131079 TLD131078:TLD131079 TUZ131078:TUZ131079 UEV131078:UEV131079 UOR131078:UOR131079 UYN131078:UYN131079 VIJ131078:VIJ131079 VSF131078:VSF131079 WCB131078:WCB131079 WLX131078:WLX131079 WVT131078:WVT131079 L196614:L196615 JH196614:JH196615 TD196614:TD196615 ACZ196614:ACZ196615 AMV196614:AMV196615 AWR196614:AWR196615 BGN196614:BGN196615 BQJ196614:BQJ196615 CAF196614:CAF196615 CKB196614:CKB196615 CTX196614:CTX196615 DDT196614:DDT196615 DNP196614:DNP196615 DXL196614:DXL196615 EHH196614:EHH196615 ERD196614:ERD196615 FAZ196614:FAZ196615 FKV196614:FKV196615 FUR196614:FUR196615 GEN196614:GEN196615 GOJ196614:GOJ196615 GYF196614:GYF196615 HIB196614:HIB196615 HRX196614:HRX196615 IBT196614:IBT196615 ILP196614:ILP196615 IVL196614:IVL196615 JFH196614:JFH196615 JPD196614:JPD196615 JYZ196614:JYZ196615 KIV196614:KIV196615 KSR196614:KSR196615 LCN196614:LCN196615 LMJ196614:LMJ196615 LWF196614:LWF196615 MGB196614:MGB196615 MPX196614:MPX196615 MZT196614:MZT196615 NJP196614:NJP196615 NTL196614:NTL196615 ODH196614:ODH196615 OND196614:OND196615 OWZ196614:OWZ196615 PGV196614:PGV196615 PQR196614:PQR196615 QAN196614:QAN196615 QKJ196614:QKJ196615 QUF196614:QUF196615 REB196614:REB196615 RNX196614:RNX196615 RXT196614:RXT196615 SHP196614:SHP196615 SRL196614:SRL196615 TBH196614:TBH196615 TLD196614:TLD196615 TUZ196614:TUZ196615 UEV196614:UEV196615 UOR196614:UOR196615 UYN196614:UYN196615 VIJ196614:VIJ196615 VSF196614:VSF196615 WCB196614:WCB196615 WLX196614:WLX196615 WVT196614:WVT196615 L262150:L262151 JH262150:JH262151 TD262150:TD262151 ACZ262150:ACZ262151 AMV262150:AMV262151 AWR262150:AWR262151 BGN262150:BGN262151 BQJ262150:BQJ262151 CAF262150:CAF262151 CKB262150:CKB262151 CTX262150:CTX262151 DDT262150:DDT262151 DNP262150:DNP262151 DXL262150:DXL262151 EHH262150:EHH262151 ERD262150:ERD262151 FAZ262150:FAZ262151 FKV262150:FKV262151 FUR262150:FUR262151 GEN262150:GEN262151 GOJ262150:GOJ262151 GYF262150:GYF262151 HIB262150:HIB262151 HRX262150:HRX262151 IBT262150:IBT262151 ILP262150:ILP262151 IVL262150:IVL262151 JFH262150:JFH262151 JPD262150:JPD262151 JYZ262150:JYZ262151 KIV262150:KIV262151 KSR262150:KSR262151 LCN262150:LCN262151 LMJ262150:LMJ262151 LWF262150:LWF262151 MGB262150:MGB262151 MPX262150:MPX262151 MZT262150:MZT262151 NJP262150:NJP262151 NTL262150:NTL262151 ODH262150:ODH262151 OND262150:OND262151 OWZ262150:OWZ262151 PGV262150:PGV262151 PQR262150:PQR262151 QAN262150:QAN262151 QKJ262150:QKJ262151 QUF262150:QUF262151 REB262150:REB262151 RNX262150:RNX262151 RXT262150:RXT262151 SHP262150:SHP262151 SRL262150:SRL262151 TBH262150:TBH262151 TLD262150:TLD262151 TUZ262150:TUZ262151 UEV262150:UEV262151 UOR262150:UOR262151 UYN262150:UYN262151 VIJ262150:VIJ262151 VSF262150:VSF262151 WCB262150:WCB262151 WLX262150:WLX262151 WVT262150:WVT262151 L327686:L327687 JH327686:JH327687 TD327686:TD327687 ACZ327686:ACZ327687 AMV327686:AMV327687 AWR327686:AWR327687 BGN327686:BGN327687 BQJ327686:BQJ327687 CAF327686:CAF327687 CKB327686:CKB327687 CTX327686:CTX327687 DDT327686:DDT327687 DNP327686:DNP327687 DXL327686:DXL327687 EHH327686:EHH327687 ERD327686:ERD327687 FAZ327686:FAZ327687 FKV327686:FKV327687 FUR327686:FUR327687 GEN327686:GEN327687 GOJ327686:GOJ327687 GYF327686:GYF327687 HIB327686:HIB327687 HRX327686:HRX327687 IBT327686:IBT327687 ILP327686:ILP327687 IVL327686:IVL327687 JFH327686:JFH327687 JPD327686:JPD327687 JYZ327686:JYZ327687 KIV327686:KIV327687 KSR327686:KSR327687 LCN327686:LCN327687 LMJ327686:LMJ327687 LWF327686:LWF327687 MGB327686:MGB327687 MPX327686:MPX327687 MZT327686:MZT327687 NJP327686:NJP327687 NTL327686:NTL327687 ODH327686:ODH327687 OND327686:OND327687 OWZ327686:OWZ327687 PGV327686:PGV327687 PQR327686:PQR327687 QAN327686:QAN327687 QKJ327686:QKJ327687 QUF327686:QUF327687 REB327686:REB327687 RNX327686:RNX327687 RXT327686:RXT327687 SHP327686:SHP327687 SRL327686:SRL327687 TBH327686:TBH327687 TLD327686:TLD327687 TUZ327686:TUZ327687 UEV327686:UEV327687 UOR327686:UOR327687 UYN327686:UYN327687 VIJ327686:VIJ327687 VSF327686:VSF327687 WCB327686:WCB327687 WLX327686:WLX327687 WVT327686:WVT327687 L393222:L393223 JH393222:JH393223 TD393222:TD393223 ACZ393222:ACZ393223 AMV393222:AMV393223 AWR393222:AWR393223 BGN393222:BGN393223 BQJ393222:BQJ393223 CAF393222:CAF393223 CKB393222:CKB393223 CTX393222:CTX393223 DDT393222:DDT393223 DNP393222:DNP393223 DXL393222:DXL393223 EHH393222:EHH393223 ERD393222:ERD393223 FAZ393222:FAZ393223 FKV393222:FKV393223 FUR393222:FUR393223 GEN393222:GEN393223 GOJ393222:GOJ393223 GYF393222:GYF393223 HIB393222:HIB393223 HRX393222:HRX393223 IBT393222:IBT393223 ILP393222:ILP393223 IVL393222:IVL393223 JFH393222:JFH393223 JPD393222:JPD393223 JYZ393222:JYZ393223 KIV393222:KIV393223 KSR393222:KSR393223 LCN393222:LCN393223 LMJ393222:LMJ393223 LWF393222:LWF393223 MGB393222:MGB393223 MPX393222:MPX393223 MZT393222:MZT393223 NJP393222:NJP393223 NTL393222:NTL393223 ODH393222:ODH393223 OND393222:OND393223 OWZ393222:OWZ393223 PGV393222:PGV393223 PQR393222:PQR393223 QAN393222:QAN393223 QKJ393222:QKJ393223 QUF393222:QUF393223 REB393222:REB393223 RNX393222:RNX393223 RXT393222:RXT393223 SHP393222:SHP393223 SRL393222:SRL393223 TBH393222:TBH393223 TLD393222:TLD393223 TUZ393222:TUZ393223 UEV393222:UEV393223 UOR393222:UOR393223 UYN393222:UYN393223 VIJ393222:VIJ393223 VSF393222:VSF393223 WCB393222:WCB393223 WLX393222:WLX393223 WVT393222:WVT393223 L458758:L458759 JH458758:JH458759 TD458758:TD458759 ACZ458758:ACZ458759 AMV458758:AMV458759 AWR458758:AWR458759 BGN458758:BGN458759 BQJ458758:BQJ458759 CAF458758:CAF458759 CKB458758:CKB458759 CTX458758:CTX458759 DDT458758:DDT458759 DNP458758:DNP458759 DXL458758:DXL458759 EHH458758:EHH458759 ERD458758:ERD458759 FAZ458758:FAZ458759 FKV458758:FKV458759 FUR458758:FUR458759 GEN458758:GEN458759 GOJ458758:GOJ458759 GYF458758:GYF458759 HIB458758:HIB458759 HRX458758:HRX458759 IBT458758:IBT458759 ILP458758:ILP458759 IVL458758:IVL458759 JFH458758:JFH458759 JPD458758:JPD458759 JYZ458758:JYZ458759 KIV458758:KIV458759 KSR458758:KSR458759 LCN458758:LCN458759 LMJ458758:LMJ458759 LWF458758:LWF458759 MGB458758:MGB458759 MPX458758:MPX458759 MZT458758:MZT458759 NJP458758:NJP458759 NTL458758:NTL458759 ODH458758:ODH458759 OND458758:OND458759 OWZ458758:OWZ458759 PGV458758:PGV458759 PQR458758:PQR458759 QAN458758:QAN458759 QKJ458758:QKJ458759 QUF458758:QUF458759 REB458758:REB458759 RNX458758:RNX458759 RXT458758:RXT458759 SHP458758:SHP458759 SRL458758:SRL458759 TBH458758:TBH458759 TLD458758:TLD458759 TUZ458758:TUZ458759 UEV458758:UEV458759 UOR458758:UOR458759 UYN458758:UYN458759 VIJ458758:VIJ458759 VSF458758:VSF458759 WCB458758:WCB458759 WLX458758:WLX458759 WVT458758:WVT458759 L524294:L524295 JH524294:JH524295 TD524294:TD524295 ACZ524294:ACZ524295 AMV524294:AMV524295 AWR524294:AWR524295 BGN524294:BGN524295 BQJ524294:BQJ524295 CAF524294:CAF524295 CKB524294:CKB524295 CTX524294:CTX524295 DDT524294:DDT524295 DNP524294:DNP524295 DXL524294:DXL524295 EHH524294:EHH524295 ERD524294:ERD524295 FAZ524294:FAZ524295 FKV524294:FKV524295 FUR524294:FUR524295 GEN524294:GEN524295 GOJ524294:GOJ524295 GYF524294:GYF524295 HIB524294:HIB524295 HRX524294:HRX524295 IBT524294:IBT524295 ILP524294:ILP524295 IVL524294:IVL524295 JFH524294:JFH524295 JPD524294:JPD524295 JYZ524294:JYZ524295 KIV524294:KIV524295 KSR524294:KSR524295 LCN524294:LCN524295 LMJ524294:LMJ524295 LWF524294:LWF524295 MGB524294:MGB524295 MPX524294:MPX524295 MZT524294:MZT524295 NJP524294:NJP524295 NTL524294:NTL524295 ODH524294:ODH524295 OND524294:OND524295 OWZ524294:OWZ524295 PGV524294:PGV524295 PQR524294:PQR524295 QAN524294:QAN524295 QKJ524294:QKJ524295 QUF524294:QUF524295 REB524294:REB524295 RNX524294:RNX524295 RXT524294:RXT524295 SHP524294:SHP524295 SRL524294:SRL524295 TBH524294:TBH524295 TLD524294:TLD524295 TUZ524294:TUZ524295 UEV524294:UEV524295 UOR524294:UOR524295 UYN524294:UYN524295 VIJ524294:VIJ524295 VSF524294:VSF524295 WCB524294:WCB524295 WLX524294:WLX524295 WVT524294:WVT524295 L589830:L589831 JH589830:JH589831 TD589830:TD589831 ACZ589830:ACZ589831 AMV589830:AMV589831 AWR589830:AWR589831 BGN589830:BGN589831 BQJ589830:BQJ589831 CAF589830:CAF589831 CKB589830:CKB589831 CTX589830:CTX589831 DDT589830:DDT589831 DNP589830:DNP589831 DXL589830:DXL589831 EHH589830:EHH589831 ERD589830:ERD589831 FAZ589830:FAZ589831 FKV589830:FKV589831 FUR589830:FUR589831 GEN589830:GEN589831 GOJ589830:GOJ589831 GYF589830:GYF589831 HIB589830:HIB589831 HRX589830:HRX589831 IBT589830:IBT589831 ILP589830:ILP589831 IVL589830:IVL589831 JFH589830:JFH589831 JPD589830:JPD589831 JYZ589830:JYZ589831 KIV589830:KIV589831 KSR589830:KSR589831 LCN589830:LCN589831 LMJ589830:LMJ589831 LWF589830:LWF589831 MGB589830:MGB589831 MPX589830:MPX589831 MZT589830:MZT589831 NJP589830:NJP589831 NTL589830:NTL589831 ODH589830:ODH589831 OND589830:OND589831 OWZ589830:OWZ589831 PGV589830:PGV589831 PQR589830:PQR589831 QAN589830:QAN589831 QKJ589830:QKJ589831 QUF589830:QUF589831 REB589830:REB589831 RNX589830:RNX589831 RXT589830:RXT589831 SHP589830:SHP589831 SRL589830:SRL589831 TBH589830:TBH589831 TLD589830:TLD589831 TUZ589830:TUZ589831 UEV589830:UEV589831 UOR589830:UOR589831 UYN589830:UYN589831 VIJ589830:VIJ589831 VSF589830:VSF589831 WCB589830:WCB589831 WLX589830:WLX589831 WVT589830:WVT589831 L655366:L655367 JH655366:JH655367 TD655366:TD655367 ACZ655366:ACZ655367 AMV655366:AMV655367 AWR655366:AWR655367 BGN655366:BGN655367 BQJ655366:BQJ655367 CAF655366:CAF655367 CKB655366:CKB655367 CTX655366:CTX655367 DDT655366:DDT655367 DNP655366:DNP655367 DXL655366:DXL655367 EHH655366:EHH655367 ERD655366:ERD655367 FAZ655366:FAZ655367 FKV655366:FKV655367 FUR655366:FUR655367 GEN655366:GEN655367 GOJ655366:GOJ655367 GYF655366:GYF655367 HIB655366:HIB655367 HRX655366:HRX655367 IBT655366:IBT655367 ILP655366:ILP655367 IVL655366:IVL655367 JFH655366:JFH655367 JPD655366:JPD655367 JYZ655366:JYZ655367 KIV655366:KIV655367 KSR655366:KSR655367 LCN655366:LCN655367 LMJ655366:LMJ655367 LWF655366:LWF655367 MGB655366:MGB655367 MPX655366:MPX655367 MZT655366:MZT655367 NJP655366:NJP655367 NTL655366:NTL655367 ODH655366:ODH655367 OND655366:OND655367 OWZ655366:OWZ655367 PGV655366:PGV655367 PQR655366:PQR655367 QAN655366:QAN655367 QKJ655366:QKJ655367 QUF655366:QUF655367 REB655366:REB655367 RNX655366:RNX655367 RXT655366:RXT655367 SHP655366:SHP655367 SRL655366:SRL655367 TBH655366:TBH655367 TLD655366:TLD655367 TUZ655366:TUZ655367 UEV655366:UEV655367 UOR655366:UOR655367 UYN655366:UYN655367 VIJ655366:VIJ655367 VSF655366:VSF655367 WCB655366:WCB655367 WLX655366:WLX655367 WVT655366:WVT655367 L720902:L720903 JH720902:JH720903 TD720902:TD720903 ACZ720902:ACZ720903 AMV720902:AMV720903 AWR720902:AWR720903 BGN720902:BGN720903 BQJ720902:BQJ720903 CAF720902:CAF720903 CKB720902:CKB720903 CTX720902:CTX720903 DDT720902:DDT720903 DNP720902:DNP720903 DXL720902:DXL720903 EHH720902:EHH720903 ERD720902:ERD720903 FAZ720902:FAZ720903 FKV720902:FKV720903 FUR720902:FUR720903 GEN720902:GEN720903 GOJ720902:GOJ720903 GYF720902:GYF720903 HIB720902:HIB720903 HRX720902:HRX720903 IBT720902:IBT720903 ILP720902:ILP720903 IVL720902:IVL720903 JFH720902:JFH720903 JPD720902:JPD720903 JYZ720902:JYZ720903 KIV720902:KIV720903 KSR720902:KSR720903 LCN720902:LCN720903 LMJ720902:LMJ720903 LWF720902:LWF720903 MGB720902:MGB720903 MPX720902:MPX720903 MZT720902:MZT720903 NJP720902:NJP720903 NTL720902:NTL720903 ODH720902:ODH720903 OND720902:OND720903 OWZ720902:OWZ720903 PGV720902:PGV720903 PQR720902:PQR720903 QAN720902:QAN720903 QKJ720902:QKJ720903 QUF720902:QUF720903 REB720902:REB720903 RNX720902:RNX720903 RXT720902:RXT720903 SHP720902:SHP720903 SRL720902:SRL720903 TBH720902:TBH720903 TLD720902:TLD720903 TUZ720902:TUZ720903 UEV720902:UEV720903 UOR720902:UOR720903 UYN720902:UYN720903 VIJ720902:VIJ720903 VSF720902:VSF720903 WCB720902:WCB720903 WLX720902:WLX720903 WVT720902:WVT720903 L786438:L786439 JH786438:JH786439 TD786438:TD786439 ACZ786438:ACZ786439 AMV786438:AMV786439 AWR786438:AWR786439 BGN786438:BGN786439 BQJ786438:BQJ786439 CAF786438:CAF786439 CKB786438:CKB786439 CTX786438:CTX786439 DDT786438:DDT786439 DNP786438:DNP786439 DXL786438:DXL786439 EHH786438:EHH786439 ERD786438:ERD786439 FAZ786438:FAZ786439 FKV786438:FKV786439 FUR786438:FUR786439 GEN786438:GEN786439 GOJ786438:GOJ786439 GYF786438:GYF786439 HIB786438:HIB786439 HRX786438:HRX786439 IBT786438:IBT786439 ILP786438:ILP786439 IVL786438:IVL786439 JFH786438:JFH786439 JPD786438:JPD786439 JYZ786438:JYZ786439 KIV786438:KIV786439 KSR786438:KSR786439 LCN786438:LCN786439 LMJ786438:LMJ786439 LWF786438:LWF786439 MGB786438:MGB786439 MPX786438:MPX786439 MZT786438:MZT786439 NJP786438:NJP786439 NTL786438:NTL786439 ODH786438:ODH786439 OND786438:OND786439 OWZ786438:OWZ786439 PGV786438:PGV786439 PQR786438:PQR786439 QAN786438:QAN786439 QKJ786438:QKJ786439 QUF786438:QUF786439 REB786438:REB786439 RNX786438:RNX786439 RXT786438:RXT786439 SHP786438:SHP786439 SRL786438:SRL786439 TBH786438:TBH786439 TLD786438:TLD786439 TUZ786438:TUZ786439 UEV786438:UEV786439 UOR786438:UOR786439 UYN786438:UYN786439 VIJ786438:VIJ786439 VSF786438:VSF786439 WCB786438:WCB786439 WLX786438:WLX786439 WVT786438:WVT786439 L851974:L851975 JH851974:JH851975 TD851974:TD851975 ACZ851974:ACZ851975 AMV851974:AMV851975 AWR851974:AWR851975 BGN851974:BGN851975 BQJ851974:BQJ851975 CAF851974:CAF851975 CKB851974:CKB851975 CTX851974:CTX851975 DDT851974:DDT851975 DNP851974:DNP851975 DXL851974:DXL851975 EHH851974:EHH851975 ERD851974:ERD851975 FAZ851974:FAZ851975 FKV851974:FKV851975 FUR851974:FUR851975 GEN851974:GEN851975 GOJ851974:GOJ851975 GYF851974:GYF851975 HIB851974:HIB851975 HRX851974:HRX851975 IBT851974:IBT851975 ILP851974:ILP851975 IVL851974:IVL851975 JFH851974:JFH851975 JPD851974:JPD851975 JYZ851974:JYZ851975 KIV851974:KIV851975 KSR851974:KSR851975 LCN851974:LCN851975 LMJ851974:LMJ851975 LWF851974:LWF851975 MGB851974:MGB851975 MPX851974:MPX851975 MZT851974:MZT851975 NJP851974:NJP851975 NTL851974:NTL851975 ODH851974:ODH851975 OND851974:OND851975 OWZ851974:OWZ851975 PGV851974:PGV851975 PQR851974:PQR851975 QAN851974:QAN851975 QKJ851974:QKJ851975 QUF851974:QUF851975 REB851974:REB851975 RNX851974:RNX851975 RXT851974:RXT851975 SHP851974:SHP851975 SRL851974:SRL851975 TBH851974:TBH851975 TLD851974:TLD851975 TUZ851974:TUZ851975 UEV851974:UEV851975 UOR851974:UOR851975 UYN851974:UYN851975 VIJ851974:VIJ851975 VSF851974:VSF851975 WCB851974:WCB851975 WLX851974:WLX851975 WVT851974:WVT851975 L917510:L917511 JH917510:JH917511 TD917510:TD917511 ACZ917510:ACZ917511 AMV917510:AMV917511 AWR917510:AWR917511 BGN917510:BGN917511 BQJ917510:BQJ917511 CAF917510:CAF917511 CKB917510:CKB917511 CTX917510:CTX917511 DDT917510:DDT917511 DNP917510:DNP917511 DXL917510:DXL917511 EHH917510:EHH917511 ERD917510:ERD917511 FAZ917510:FAZ917511 FKV917510:FKV917511 FUR917510:FUR917511 GEN917510:GEN917511 GOJ917510:GOJ917511 GYF917510:GYF917511 HIB917510:HIB917511 HRX917510:HRX917511 IBT917510:IBT917511 ILP917510:ILP917511 IVL917510:IVL917511 JFH917510:JFH917511 JPD917510:JPD917511 JYZ917510:JYZ917511 KIV917510:KIV917511 KSR917510:KSR917511 LCN917510:LCN917511 LMJ917510:LMJ917511 LWF917510:LWF917511 MGB917510:MGB917511 MPX917510:MPX917511 MZT917510:MZT917511 NJP917510:NJP917511 NTL917510:NTL917511 ODH917510:ODH917511 OND917510:OND917511 OWZ917510:OWZ917511 PGV917510:PGV917511 PQR917510:PQR917511 QAN917510:QAN917511 QKJ917510:QKJ917511 QUF917510:QUF917511 REB917510:REB917511 RNX917510:RNX917511 RXT917510:RXT917511 SHP917510:SHP917511 SRL917510:SRL917511 TBH917510:TBH917511 TLD917510:TLD917511 TUZ917510:TUZ917511 UEV917510:UEV917511 UOR917510:UOR917511 UYN917510:UYN917511 VIJ917510:VIJ917511 VSF917510:VSF917511 WCB917510:WCB917511 WLX917510:WLX917511 WVT917510:WVT917511 L983046:L983047 JH983046:JH983047 TD983046:TD983047 ACZ983046:ACZ983047 AMV983046:AMV983047 AWR983046:AWR983047 BGN983046:BGN983047 BQJ983046:BQJ983047 CAF983046:CAF983047 CKB983046:CKB983047 CTX983046:CTX983047 DDT983046:DDT983047 DNP983046:DNP983047 DXL983046:DXL983047 EHH983046:EHH983047 ERD983046:ERD983047 FAZ983046:FAZ983047 FKV983046:FKV983047 FUR983046:FUR983047 GEN983046:GEN983047 GOJ983046:GOJ983047 GYF983046:GYF983047 HIB983046:HIB983047 HRX983046:HRX983047 IBT983046:IBT983047 ILP983046:ILP983047 IVL983046:IVL983047 JFH983046:JFH983047 JPD983046:JPD983047 JYZ983046:JYZ983047 KIV983046:KIV983047 KSR983046:KSR983047 LCN983046:LCN983047 LMJ983046:LMJ983047 LWF983046:LWF983047 MGB983046:MGB983047 MPX983046:MPX983047 MZT983046:MZT983047 NJP983046:NJP983047 NTL983046:NTL983047 ODH983046:ODH983047 OND983046:OND983047 OWZ983046:OWZ983047 PGV983046:PGV983047 PQR983046:PQR983047 QAN983046:QAN983047 QKJ983046:QKJ983047 QUF983046:QUF983047 REB983046:REB983047 RNX983046:RNX983047 RXT983046:RXT983047 SHP983046:SHP983047 SRL983046:SRL983047 TBH983046:TBH983047 TLD983046:TLD983047 TUZ983046:TUZ983047 UEV983046:UEV983047 UOR983046:UOR983047 UYN983046:UYN983047 VIJ983046:VIJ983047 VSF983046:VSF983047 WCB983046:WCB983047 WLX983046:WLX983047 WVT983046:WVT983047 H6:H7 JD6:JD7 SZ6:SZ7 ACV6:ACV7 AMR6:AMR7 AWN6:AWN7 BGJ6:BGJ7 BQF6:BQF7 CAB6:CAB7 CJX6:CJX7 CTT6:CTT7 DDP6:DDP7 DNL6:DNL7 DXH6:DXH7 EHD6:EHD7 EQZ6:EQZ7 FAV6:FAV7 FKR6:FKR7 FUN6:FUN7 GEJ6:GEJ7 GOF6:GOF7 GYB6:GYB7 HHX6:HHX7 HRT6:HRT7 IBP6:IBP7 ILL6:ILL7 IVH6:IVH7 JFD6:JFD7 JOZ6:JOZ7 JYV6:JYV7 KIR6:KIR7 KSN6:KSN7 LCJ6:LCJ7 LMF6:LMF7 LWB6:LWB7 MFX6:MFX7 MPT6:MPT7 MZP6:MZP7 NJL6:NJL7 NTH6:NTH7 ODD6:ODD7 OMZ6:OMZ7 OWV6:OWV7 PGR6:PGR7 PQN6:PQN7 QAJ6:QAJ7 QKF6:QKF7 QUB6:QUB7 RDX6:RDX7 RNT6:RNT7 RXP6:RXP7 SHL6:SHL7 SRH6:SRH7 TBD6:TBD7 TKZ6:TKZ7 TUV6:TUV7 UER6:UER7 UON6:UON7 UYJ6:UYJ7 VIF6:VIF7 VSB6:VSB7 WBX6:WBX7 WLT6:WLT7 WVP6:WVP7 H65542:H65543 JD65542:JD65543 SZ65542:SZ65543 ACV65542:ACV65543 AMR65542:AMR65543 AWN65542:AWN65543 BGJ65542:BGJ65543 BQF65542:BQF65543 CAB65542:CAB65543 CJX65542:CJX65543 CTT65542:CTT65543 DDP65542:DDP65543 DNL65542:DNL65543 DXH65542:DXH65543 EHD65542:EHD65543 EQZ65542:EQZ65543 FAV65542:FAV65543 FKR65542:FKR65543 FUN65542:FUN65543 GEJ65542:GEJ65543 GOF65542:GOF65543 GYB65542:GYB65543 HHX65542:HHX65543 HRT65542:HRT65543 IBP65542:IBP65543 ILL65542:ILL65543 IVH65542:IVH65543 JFD65542:JFD65543 JOZ65542:JOZ65543 JYV65542:JYV65543 KIR65542:KIR65543 KSN65542:KSN65543 LCJ65542:LCJ65543 LMF65542:LMF65543 LWB65542:LWB65543 MFX65542:MFX65543 MPT65542:MPT65543 MZP65542:MZP65543 NJL65542:NJL65543 NTH65542:NTH65543 ODD65542:ODD65543 OMZ65542:OMZ65543 OWV65542:OWV65543 PGR65542:PGR65543 PQN65542:PQN65543 QAJ65542:QAJ65543 QKF65542:QKF65543 QUB65542:QUB65543 RDX65542:RDX65543 RNT65542:RNT65543 RXP65542:RXP65543 SHL65542:SHL65543 SRH65542:SRH65543 TBD65542:TBD65543 TKZ65542:TKZ65543 TUV65542:TUV65543 UER65542:UER65543 UON65542:UON65543 UYJ65542:UYJ65543 VIF65542:VIF65543 VSB65542:VSB65543 WBX65542:WBX65543 WLT65542:WLT65543 WVP65542:WVP65543 H131078:H131079 JD131078:JD131079 SZ131078:SZ131079 ACV131078:ACV131079 AMR131078:AMR131079 AWN131078:AWN131079 BGJ131078:BGJ131079 BQF131078:BQF131079 CAB131078:CAB131079 CJX131078:CJX131079 CTT131078:CTT131079 DDP131078:DDP131079 DNL131078:DNL131079 DXH131078:DXH131079 EHD131078:EHD131079 EQZ131078:EQZ131079 FAV131078:FAV131079 FKR131078:FKR131079 FUN131078:FUN131079 GEJ131078:GEJ131079 GOF131078:GOF131079 GYB131078:GYB131079 HHX131078:HHX131079 HRT131078:HRT131079 IBP131078:IBP131079 ILL131078:ILL131079 IVH131078:IVH131079 JFD131078:JFD131079 JOZ131078:JOZ131079 JYV131078:JYV131079 KIR131078:KIR131079 KSN131078:KSN131079 LCJ131078:LCJ131079 LMF131078:LMF131079 LWB131078:LWB131079 MFX131078:MFX131079 MPT131078:MPT131079 MZP131078:MZP131079 NJL131078:NJL131079 NTH131078:NTH131079 ODD131078:ODD131079 OMZ131078:OMZ131079 OWV131078:OWV131079 PGR131078:PGR131079 PQN131078:PQN131079 QAJ131078:QAJ131079 QKF131078:QKF131079 QUB131078:QUB131079 RDX131078:RDX131079 RNT131078:RNT131079 RXP131078:RXP131079 SHL131078:SHL131079 SRH131078:SRH131079 TBD131078:TBD131079 TKZ131078:TKZ131079 TUV131078:TUV131079 UER131078:UER131079 UON131078:UON131079 UYJ131078:UYJ131079 VIF131078:VIF131079 VSB131078:VSB131079 WBX131078:WBX131079 WLT131078:WLT131079 WVP131078:WVP131079 H196614:H196615 JD196614:JD196615 SZ196614:SZ196615 ACV196614:ACV196615 AMR196614:AMR196615 AWN196614:AWN196615 BGJ196614:BGJ196615 BQF196614:BQF196615 CAB196614:CAB196615 CJX196614:CJX196615 CTT196614:CTT196615 DDP196614:DDP196615 DNL196614:DNL196615 DXH196614:DXH196615 EHD196614:EHD196615 EQZ196614:EQZ196615 FAV196614:FAV196615 FKR196614:FKR196615 FUN196614:FUN196615 GEJ196614:GEJ196615 GOF196614:GOF196615 GYB196614:GYB196615 HHX196614:HHX196615 HRT196614:HRT196615 IBP196614:IBP196615 ILL196614:ILL196615 IVH196614:IVH196615 JFD196614:JFD196615 JOZ196614:JOZ196615 JYV196614:JYV196615 KIR196614:KIR196615 KSN196614:KSN196615 LCJ196614:LCJ196615 LMF196614:LMF196615 LWB196614:LWB196615 MFX196614:MFX196615 MPT196614:MPT196615 MZP196614:MZP196615 NJL196614:NJL196615 NTH196614:NTH196615 ODD196614:ODD196615 OMZ196614:OMZ196615 OWV196614:OWV196615 PGR196614:PGR196615 PQN196614:PQN196615 QAJ196614:QAJ196615 QKF196614:QKF196615 QUB196614:QUB196615 RDX196614:RDX196615 RNT196614:RNT196615 RXP196614:RXP196615 SHL196614:SHL196615 SRH196614:SRH196615 TBD196614:TBD196615 TKZ196614:TKZ196615 TUV196614:TUV196615 UER196614:UER196615 UON196614:UON196615 UYJ196614:UYJ196615 VIF196614:VIF196615 VSB196614:VSB196615 WBX196614:WBX196615 WLT196614:WLT196615 WVP196614:WVP196615 H262150:H262151 JD262150:JD262151 SZ262150:SZ262151 ACV262150:ACV262151 AMR262150:AMR262151 AWN262150:AWN262151 BGJ262150:BGJ262151 BQF262150:BQF262151 CAB262150:CAB262151 CJX262150:CJX262151 CTT262150:CTT262151 DDP262150:DDP262151 DNL262150:DNL262151 DXH262150:DXH262151 EHD262150:EHD262151 EQZ262150:EQZ262151 FAV262150:FAV262151 FKR262150:FKR262151 FUN262150:FUN262151 GEJ262150:GEJ262151 GOF262150:GOF262151 GYB262150:GYB262151 HHX262150:HHX262151 HRT262150:HRT262151 IBP262150:IBP262151 ILL262150:ILL262151 IVH262150:IVH262151 JFD262150:JFD262151 JOZ262150:JOZ262151 JYV262150:JYV262151 KIR262150:KIR262151 KSN262150:KSN262151 LCJ262150:LCJ262151 LMF262150:LMF262151 LWB262150:LWB262151 MFX262150:MFX262151 MPT262150:MPT262151 MZP262150:MZP262151 NJL262150:NJL262151 NTH262150:NTH262151 ODD262150:ODD262151 OMZ262150:OMZ262151 OWV262150:OWV262151 PGR262150:PGR262151 PQN262150:PQN262151 QAJ262150:QAJ262151 QKF262150:QKF262151 QUB262150:QUB262151 RDX262150:RDX262151 RNT262150:RNT262151 RXP262150:RXP262151 SHL262150:SHL262151 SRH262150:SRH262151 TBD262150:TBD262151 TKZ262150:TKZ262151 TUV262150:TUV262151 UER262150:UER262151 UON262150:UON262151 UYJ262150:UYJ262151 VIF262150:VIF262151 VSB262150:VSB262151 WBX262150:WBX262151 WLT262150:WLT262151 WVP262150:WVP262151 H327686:H327687 JD327686:JD327687 SZ327686:SZ327687 ACV327686:ACV327687 AMR327686:AMR327687 AWN327686:AWN327687 BGJ327686:BGJ327687 BQF327686:BQF327687 CAB327686:CAB327687 CJX327686:CJX327687 CTT327686:CTT327687 DDP327686:DDP327687 DNL327686:DNL327687 DXH327686:DXH327687 EHD327686:EHD327687 EQZ327686:EQZ327687 FAV327686:FAV327687 FKR327686:FKR327687 FUN327686:FUN327687 GEJ327686:GEJ327687 GOF327686:GOF327687 GYB327686:GYB327687 HHX327686:HHX327687 HRT327686:HRT327687 IBP327686:IBP327687 ILL327686:ILL327687 IVH327686:IVH327687 JFD327686:JFD327687 JOZ327686:JOZ327687 JYV327686:JYV327687 KIR327686:KIR327687 KSN327686:KSN327687 LCJ327686:LCJ327687 LMF327686:LMF327687 LWB327686:LWB327687 MFX327686:MFX327687 MPT327686:MPT327687 MZP327686:MZP327687 NJL327686:NJL327687 NTH327686:NTH327687 ODD327686:ODD327687 OMZ327686:OMZ327687 OWV327686:OWV327687 PGR327686:PGR327687 PQN327686:PQN327687 QAJ327686:QAJ327687 QKF327686:QKF327687 QUB327686:QUB327687 RDX327686:RDX327687 RNT327686:RNT327687 RXP327686:RXP327687 SHL327686:SHL327687 SRH327686:SRH327687 TBD327686:TBD327687 TKZ327686:TKZ327687 TUV327686:TUV327687 UER327686:UER327687 UON327686:UON327687 UYJ327686:UYJ327687 VIF327686:VIF327687 VSB327686:VSB327687 WBX327686:WBX327687 WLT327686:WLT327687 WVP327686:WVP327687 H393222:H393223 JD393222:JD393223 SZ393222:SZ393223 ACV393222:ACV393223 AMR393222:AMR393223 AWN393222:AWN393223 BGJ393222:BGJ393223 BQF393222:BQF393223 CAB393222:CAB393223 CJX393222:CJX393223 CTT393222:CTT393223 DDP393222:DDP393223 DNL393222:DNL393223 DXH393222:DXH393223 EHD393222:EHD393223 EQZ393222:EQZ393223 FAV393222:FAV393223 FKR393222:FKR393223 FUN393222:FUN393223 GEJ393222:GEJ393223 GOF393222:GOF393223 GYB393222:GYB393223 HHX393222:HHX393223 HRT393222:HRT393223 IBP393222:IBP393223 ILL393222:ILL393223 IVH393222:IVH393223 JFD393222:JFD393223 JOZ393222:JOZ393223 JYV393222:JYV393223 KIR393222:KIR393223 KSN393222:KSN393223 LCJ393222:LCJ393223 LMF393222:LMF393223 LWB393222:LWB393223 MFX393222:MFX393223 MPT393222:MPT393223 MZP393222:MZP393223 NJL393222:NJL393223 NTH393222:NTH393223 ODD393222:ODD393223 OMZ393222:OMZ393223 OWV393222:OWV393223 PGR393222:PGR393223 PQN393222:PQN393223 QAJ393222:QAJ393223 QKF393222:QKF393223 QUB393222:QUB393223 RDX393222:RDX393223 RNT393222:RNT393223 RXP393222:RXP393223 SHL393222:SHL393223 SRH393222:SRH393223 TBD393222:TBD393223 TKZ393222:TKZ393223 TUV393222:TUV393223 UER393222:UER393223 UON393222:UON393223 UYJ393222:UYJ393223 VIF393222:VIF393223 VSB393222:VSB393223 WBX393222:WBX393223 WLT393222:WLT393223 WVP393222:WVP393223 H458758:H458759 JD458758:JD458759 SZ458758:SZ458759 ACV458758:ACV458759 AMR458758:AMR458759 AWN458758:AWN458759 BGJ458758:BGJ458759 BQF458758:BQF458759 CAB458758:CAB458759 CJX458758:CJX458759 CTT458758:CTT458759 DDP458758:DDP458759 DNL458758:DNL458759 DXH458758:DXH458759 EHD458758:EHD458759 EQZ458758:EQZ458759 FAV458758:FAV458759 FKR458758:FKR458759 FUN458758:FUN458759 GEJ458758:GEJ458759 GOF458758:GOF458759 GYB458758:GYB458759 HHX458758:HHX458759 HRT458758:HRT458759 IBP458758:IBP458759 ILL458758:ILL458759 IVH458758:IVH458759 JFD458758:JFD458759 JOZ458758:JOZ458759 JYV458758:JYV458759 KIR458758:KIR458759 KSN458758:KSN458759 LCJ458758:LCJ458759 LMF458758:LMF458759 LWB458758:LWB458759 MFX458758:MFX458759 MPT458758:MPT458759 MZP458758:MZP458759 NJL458758:NJL458759 NTH458758:NTH458759 ODD458758:ODD458759 OMZ458758:OMZ458759 OWV458758:OWV458759 PGR458758:PGR458759 PQN458758:PQN458759 QAJ458758:QAJ458759 QKF458758:QKF458759 QUB458758:QUB458759 RDX458758:RDX458759 RNT458758:RNT458759 RXP458758:RXP458759 SHL458758:SHL458759 SRH458758:SRH458759 TBD458758:TBD458759 TKZ458758:TKZ458759 TUV458758:TUV458759 UER458758:UER458759 UON458758:UON458759 UYJ458758:UYJ458759 VIF458758:VIF458759 VSB458758:VSB458759 WBX458758:WBX458759 WLT458758:WLT458759 WVP458758:WVP458759 H524294:H524295 JD524294:JD524295 SZ524294:SZ524295 ACV524294:ACV524295 AMR524294:AMR524295 AWN524294:AWN524295 BGJ524294:BGJ524295 BQF524294:BQF524295 CAB524294:CAB524295 CJX524294:CJX524295 CTT524294:CTT524295 DDP524294:DDP524295 DNL524294:DNL524295 DXH524294:DXH524295 EHD524294:EHD524295 EQZ524294:EQZ524295 FAV524294:FAV524295 FKR524294:FKR524295 FUN524294:FUN524295 GEJ524294:GEJ524295 GOF524294:GOF524295 GYB524294:GYB524295 HHX524294:HHX524295 HRT524294:HRT524295 IBP524294:IBP524295 ILL524294:ILL524295 IVH524294:IVH524295 JFD524294:JFD524295 JOZ524294:JOZ524295 JYV524294:JYV524295 KIR524294:KIR524295 KSN524294:KSN524295 LCJ524294:LCJ524295 LMF524294:LMF524295 LWB524294:LWB524295 MFX524294:MFX524295 MPT524294:MPT524295 MZP524294:MZP524295 NJL524294:NJL524295 NTH524294:NTH524295 ODD524294:ODD524295 OMZ524294:OMZ524295 OWV524294:OWV524295 PGR524294:PGR524295 PQN524294:PQN524295 QAJ524294:QAJ524295 QKF524294:QKF524295 QUB524294:QUB524295 RDX524294:RDX524295 RNT524294:RNT524295 RXP524294:RXP524295 SHL524294:SHL524295 SRH524294:SRH524295 TBD524294:TBD524295 TKZ524294:TKZ524295 TUV524294:TUV524295 UER524294:UER524295 UON524294:UON524295 UYJ524294:UYJ524295 VIF524294:VIF524295 VSB524294:VSB524295 WBX524294:WBX524295 WLT524294:WLT524295 WVP524294:WVP524295 H589830:H589831 JD589830:JD589831 SZ589830:SZ589831 ACV589830:ACV589831 AMR589830:AMR589831 AWN589830:AWN589831 BGJ589830:BGJ589831 BQF589830:BQF589831 CAB589830:CAB589831 CJX589830:CJX589831 CTT589830:CTT589831 DDP589830:DDP589831 DNL589830:DNL589831 DXH589830:DXH589831 EHD589830:EHD589831 EQZ589830:EQZ589831 FAV589830:FAV589831 FKR589830:FKR589831 FUN589830:FUN589831 GEJ589830:GEJ589831 GOF589830:GOF589831 GYB589830:GYB589831 HHX589830:HHX589831 HRT589830:HRT589831 IBP589830:IBP589831 ILL589830:ILL589831 IVH589830:IVH589831 JFD589830:JFD589831 JOZ589830:JOZ589831 JYV589830:JYV589831 KIR589830:KIR589831 KSN589830:KSN589831 LCJ589830:LCJ589831 LMF589830:LMF589831 LWB589830:LWB589831 MFX589830:MFX589831 MPT589830:MPT589831 MZP589830:MZP589831 NJL589830:NJL589831 NTH589830:NTH589831 ODD589830:ODD589831 OMZ589830:OMZ589831 OWV589830:OWV589831 PGR589830:PGR589831 PQN589830:PQN589831 QAJ589830:QAJ589831 QKF589830:QKF589831 QUB589830:QUB589831 RDX589830:RDX589831 RNT589830:RNT589831 RXP589830:RXP589831 SHL589830:SHL589831 SRH589830:SRH589831 TBD589830:TBD589831 TKZ589830:TKZ589831 TUV589830:TUV589831 UER589830:UER589831 UON589830:UON589831 UYJ589830:UYJ589831 VIF589830:VIF589831 VSB589830:VSB589831 WBX589830:WBX589831 WLT589830:WLT589831 WVP589830:WVP589831 H655366:H655367 JD655366:JD655367 SZ655366:SZ655367 ACV655366:ACV655367 AMR655366:AMR655367 AWN655366:AWN655367 BGJ655366:BGJ655367 BQF655366:BQF655367 CAB655366:CAB655367 CJX655366:CJX655367 CTT655366:CTT655367 DDP655366:DDP655367 DNL655366:DNL655367 DXH655366:DXH655367 EHD655366:EHD655367 EQZ655366:EQZ655367 FAV655366:FAV655367 FKR655366:FKR655367 FUN655366:FUN655367 GEJ655366:GEJ655367 GOF655366:GOF655367 GYB655366:GYB655367 HHX655366:HHX655367 HRT655366:HRT655367 IBP655366:IBP655367 ILL655366:ILL655367 IVH655366:IVH655367 JFD655366:JFD655367 JOZ655366:JOZ655367 JYV655366:JYV655367 KIR655366:KIR655367 KSN655366:KSN655367 LCJ655366:LCJ655367 LMF655366:LMF655367 LWB655366:LWB655367 MFX655366:MFX655367 MPT655366:MPT655367 MZP655366:MZP655367 NJL655366:NJL655367 NTH655366:NTH655367 ODD655366:ODD655367 OMZ655366:OMZ655367 OWV655366:OWV655367 PGR655366:PGR655367 PQN655366:PQN655367 QAJ655366:QAJ655367 QKF655366:QKF655367 QUB655366:QUB655367 RDX655366:RDX655367 RNT655366:RNT655367 RXP655366:RXP655367 SHL655366:SHL655367 SRH655366:SRH655367 TBD655366:TBD655367 TKZ655366:TKZ655367 TUV655366:TUV655367 UER655366:UER655367 UON655366:UON655367 UYJ655366:UYJ655367 VIF655366:VIF655367 VSB655366:VSB655367 WBX655366:WBX655367 WLT655366:WLT655367 WVP655366:WVP655367 H720902:H720903 JD720902:JD720903 SZ720902:SZ720903 ACV720902:ACV720903 AMR720902:AMR720903 AWN720902:AWN720903 BGJ720902:BGJ720903 BQF720902:BQF720903 CAB720902:CAB720903 CJX720902:CJX720903 CTT720902:CTT720903 DDP720902:DDP720903 DNL720902:DNL720903 DXH720902:DXH720903 EHD720902:EHD720903 EQZ720902:EQZ720903 FAV720902:FAV720903 FKR720902:FKR720903 FUN720902:FUN720903 GEJ720902:GEJ720903 GOF720902:GOF720903 GYB720902:GYB720903 HHX720902:HHX720903 HRT720902:HRT720903 IBP720902:IBP720903 ILL720902:ILL720903 IVH720902:IVH720903 JFD720902:JFD720903 JOZ720902:JOZ720903 JYV720902:JYV720903 KIR720902:KIR720903 KSN720902:KSN720903 LCJ720902:LCJ720903 LMF720902:LMF720903 LWB720902:LWB720903 MFX720902:MFX720903 MPT720902:MPT720903 MZP720902:MZP720903 NJL720902:NJL720903 NTH720902:NTH720903 ODD720902:ODD720903 OMZ720902:OMZ720903 OWV720902:OWV720903 PGR720902:PGR720903 PQN720902:PQN720903 QAJ720902:QAJ720903 QKF720902:QKF720903 QUB720902:QUB720903 RDX720902:RDX720903 RNT720902:RNT720903 RXP720902:RXP720903 SHL720902:SHL720903 SRH720902:SRH720903 TBD720902:TBD720903 TKZ720902:TKZ720903 TUV720902:TUV720903 UER720902:UER720903 UON720902:UON720903 UYJ720902:UYJ720903 VIF720902:VIF720903 VSB720902:VSB720903 WBX720902:WBX720903 WLT720902:WLT720903 WVP720902:WVP720903 H786438:H786439 JD786438:JD786439 SZ786438:SZ786439 ACV786438:ACV786439 AMR786438:AMR786439 AWN786438:AWN786439 BGJ786438:BGJ786439 BQF786438:BQF786439 CAB786438:CAB786439 CJX786438:CJX786439 CTT786438:CTT786439 DDP786438:DDP786439 DNL786438:DNL786439 DXH786438:DXH786439 EHD786438:EHD786439 EQZ786438:EQZ786439 FAV786438:FAV786439 FKR786438:FKR786439 FUN786438:FUN786439 GEJ786438:GEJ786439 GOF786438:GOF786439 GYB786438:GYB786439 HHX786438:HHX786439 HRT786438:HRT786439 IBP786438:IBP786439 ILL786438:ILL786439 IVH786438:IVH786439 JFD786438:JFD786439 JOZ786438:JOZ786439 JYV786438:JYV786439 KIR786438:KIR786439 KSN786438:KSN786439 LCJ786438:LCJ786439 LMF786438:LMF786439 LWB786438:LWB786439 MFX786438:MFX786439 MPT786438:MPT786439 MZP786438:MZP786439 NJL786438:NJL786439 NTH786438:NTH786439 ODD786438:ODD786439 OMZ786438:OMZ786439 OWV786438:OWV786439 PGR786438:PGR786439 PQN786438:PQN786439 QAJ786438:QAJ786439 QKF786438:QKF786439 QUB786438:QUB786439 RDX786438:RDX786439 RNT786438:RNT786439 RXP786438:RXP786439 SHL786438:SHL786439 SRH786438:SRH786439 TBD786438:TBD786439 TKZ786438:TKZ786439 TUV786438:TUV786439 UER786438:UER786439 UON786438:UON786439 UYJ786438:UYJ786439 VIF786438:VIF786439 VSB786438:VSB786439 WBX786438:WBX786439 WLT786438:WLT786439 WVP786438:WVP786439 H851974:H851975 JD851974:JD851975 SZ851974:SZ851975 ACV851974:ACV851975 AMR851974:AMR851975 AWN851974:AWN851975 BGJ851974:BGJ851975 BQF851974:BQF851975 CAB851974:CAB851975 CJX851974:CJX851975 CTT851974:CTT851975 DDP851974:DDP851975 DNL851974:DNL851975 DXH851974:DXH851975 EHD851974:EHD851975 EQZ851974:EQZ851975 FAV851974:FAV851975 FKR851974:FKR851975 FUN851974:FUN851975 GEJ851974:GEJ851975 GOF851974:GOF851975 GYB851974:GYB851975 HHX851974:HHX851975 HRT851974:HRT851975 IBP851974:IBP851975 ILL851974:ILL851975 IVH851974:IVH851975 JFD851974:JFD851975 JOZ851974:JOZ851975 JYV851974:JYV851975 KIR851974:KIR851975 KSN851974:KSN851975 LCJ851974:LCJ851975 LMF851974:LMF851975 LWB851974:LWB851975 MFX851974:MFX851975 MPT851974:MPT851975 MZP851974:MZP851975 NJL851974:NJL851975 NTH851974:NTH851975 ODD851974:ODD851975 OMZ851974:OMZ851975 OWV851974:OWV851975 PGR851974:PGR851975 PQN851974:PQN851975 QAJ851974:QAJ851975 QKF851974:QKF851975 QUB851974:QUB851975 RDX851974:RDX851975 RNT851974:RNT851975 RXP851974:RXP851975 SHL851974:SHL851975 SRH851974:SRH851975 TBD851974:TBD851975 TKZ851974:TKZ851975 TUV851974:TUV851975 UER851974:UER851975 UON851974:UON851975 UYJ851974:UYJ851975 VIF851974:VIF851975 VSB851974:VSB851975 WBX851974:WBX851975 WLT851974:WLT851975 WVP851974:WVP851975 H917510:H917511 JD917510:JD917511 SZ917510:SZ917511 ACV917510:ACV917511 AMR917510:AMR917511 AWN917510:AWN917511 BGJ917510:BGJ917511 BQF917510:BQF917511 CAB917510:CAB917511 CJX917510:CJX917511 CTT917510:CTT917511 DDP917510:DDP917511 DNL917510:DNL917511 DXH917510:DXH917511 EHD917510:EHD917511 EQZ917510:EQZ917511 FAV917510:FAV917511 FKR917510:FKR917511 FUN917510:FUN917511 GEJ917510:GEJ917511 GOF917510:GOF917511 GYB917510:GYB917511 HHX917510:HHX917511 HRT917510:HRT917511 IBP917510:IBP917511 ILL917510:ILL917511 IVH917510:IVH917511 JFD917510:JFD917511 JOZ917510:JOZ917511 JYV917510:JYV917511 KIR917510:KIR917511 KSN917510:KSN917511 LCJ917510:LCJ917511 LMF917510:LMF917511 LWB917510:LWB917511 MFX917510:MFX917511 MPT917510:MPT917511 MZP917510:MZP917511 NJL917510:NJL917511 NTH917510:NTH917511 ODD917510:ODD917511 OMZ917510:OMZ917511 OWV917510:OWV917511 PGR917510:PGR917511 PQN917510:PQN917511 QAJ917510:QAJ917511 QKF917510:QKF917511 QUB917510:QUB917511 RDX917510:RDX917511 RNT917510:RNT917511 RXP917510:RXP917511 SHL917510:SHL917511 SRH917510:SRH917511 TBD917510:TBD917511 TKZ917510:TKZ917511 TUV917510:TUV917511 UER917510:UER917511 UON917510:UON917511 UYJ917510:UYJ917511 VIF917510:VIF917511 VSB917510:VSB917511 WBX917510:WBX917511 WLT917510:WLT917511 WVP917510:WVP917511 H983046:H983047 JD983046:JD983047 SZ983046:SZ983047 ACV983046:ACV983047 AMR983046:AMR983047 AWN983046:AWN983047 BGJ983046:BGJ983047 BQF983046:BQF983047 CAB983046:CAB983047 CJX983046:CJX983047 CTT983046:CTT983047 DDP983046:DDP983047 DNL983046:DNL983047 DXH983046:DXH983047 EHD983046:EHD983047 EQZ983046:EQZ983047 FAV983046:FAV983047 FKR983046:FKR983047 FUN983046:FUN983047 GEJ983046:GEJ983047 GOF983046:GOF983047 GYB983046:GYB983047 HHX983046:HHX983047 HRT983046:HRT983047 IBP983046:IBP983047 ILL983046:ILL983047 IVH983046:IVH983047 JFD983046:JFD983047 JOZ983046:JOZ983047 JYV983046:JYV983047 KIR983046:KIR983047 KSN983046:KSN983047 LCJ983046:LCJ983047 LMF983046:LMF983047 LWB983046:LWB983047 MFX983046:MFX983047 MPT983046:MPT983047 MZP983046:MZP983047 NJL983046:NJL983047 NTH983046:NTH983047 ODD983046:ODD983047 OMZ983046:OMZ983047 OWV983046:OWV983047 PGR983046:PGR983047 PQN983046:PQN983047 QAJ983046:QAJ983047 QKF983046:QKF983047 QUB983046:QUB983047 RDX983046:RDX983047 RNT983046:RNT983047 RXP983046:RXP983047 SHL983046:SHL983047 SRH983046:SRH983047 TBD983046:TBD983047 TKZ983046:TKZ983047 TUV983046:TUV983047 UER983046:UER983047 UON983046:UON983047 UYJ983046:UYJ983047 VIF983046:VIF983047 VSB983046:VSB983047 WBX983046:WBX983047 WLT983046:WLT983047 WVP983046:WVP983047 H9:H11 JD9:JD11 SZ9:SZ11 ACV9:ACV11 AMR9:AMR11 AWN9:AWN11 BGJ9:BGJ11 BQF9:BQF11 CAB9:CAB11 CJX9:CJX11 CTT9:CTT11 DDP9:DDP11 DNL9:DNL11 DXH9:DXH11 EHD9:EHD11 EQZ9:EQZ11 FAV9:FAV11 FKR9:FKR11 FUN9:FUN11 GEJ9:GEJ11 GOF9:GOF11 GYB9:GYB11 HHX9:HHX11 HRT9:HRT11 IBP9:IBP11 ILL9:ILL11 IVH9:IVH11 JFD9:JFD11 JOZ9:JOZ11 JYV9:JYV11 KIR9:KIR11 KSN9:KSN11 LCJ9:LCJ11 LMF9:LMF11 LWB9:LWB11 MFX9:MFX11 MPT9:MPT11 MZP9:MZP11 NJL9:NJL11 NTH9:NTH11 ODD9:ODD11 OMZ9:OMZ11 OWV9:OWV11 PGR9:PGR11 PQN9:PQN11 QAJ9:QAJ11 QKF9:QKF11 QUB9:QUB11 RDX9:RDX11 RNT9:RNT11 RXP9:RXP11 SHL9:SHL11 SRH9:SRH11 TBD9:TBD11 TKZ9:TKZ11 TUV9:TUV11 UER9:UER11 UON9:UON11 UYJ9:UYJ11 VIF9:VIF11 VSB9:VSB11 WBX9:WBX11 WLT9:WLT11 WVP9:WVP11 H65545:H65547 JD65545:JD65547 SZ65545:SZ65547 ACV65545:ACV65547 AMR65545:AMR65547 AWN65545:AWN65547 BGJ65545:BGJ65547 BQF65545:BQF65547 CAB65545:CAB65547 CJX65545:CJX65547 CTT65545:CTT65547 DDP65545:DDP65547 DNL65545:DNL65547 DXH65545:DXH65547 EHD65545:EHD65547 EQZ65545:EQZ65547 FAV65545:FAV65547 FKR65545:FKR65547 FUN65545:FUN65547 GEJ65545:GEJ65547 GOF65545:GOF65547 GYB65545:GYB65547 HHX65545:HHX65547 HRT65545:HRT65547 IBP65545:IBP65547 ILL65545:ILL65547 IVH65545:IVH65547 JFD65545:JFD65547 JOZ65545:JOZ65547 JYV65545:JYV65547 KIR65545:KIR65547 KSN65545:KSN65547 LCJ65545:LCJ65547 LMF65545:LMF65547 LWB65545:LWB65547 MFX65545:MFX65547 MPT65545:MPT65547 MZP65545:MZP65547 NJL65545:NJL65547 NTH65545:NTH65547 ODD65545:ODD65547 OMZ65545:OMZ65547 OWV65545:OWV65547 PGR65545:PGR65547 PQN65545:PQN65547 QAJ65545:QAJ65547 QKF65545:QKF65547 QUB65545:QUB65547 RDX65545:RDX65547 RNT65545:RNT65547 RXP65545:RXP65547 SHL65545:SHL65547 SRH65545:SRH65547 TBD65545:TBD65547 TKZ65545:TKZ65547 TUV65545:TUV65547 UER65545:UER65547 UON65545:UON65547 UYJ65545:UYJ65547 VIF65545:VIF65547 VSB65545:VSB65547 WBX65545:WBX65547 WLT65545:WLT65547 WVP65545:WVP65547 H131081:H131083 JD131081:JD131083 SZ131081:SZ131083 ACV131081:ACV131083 AMR131081:AMR131083 AWN131081:AWN131083 BGJ131081:BGJ131083 BQF131081:BQF131083 CAB131081:CAB131083 CJX131081:CJX131083 CTT131081:CTT131083 DDP131081:DDP131083 DNL131081:DNL131083 DXH131081:DXH131083 EHD131081:EHD131083 EQZ131081:EQZ131083 FAV131081:FAV131083 FKR131081:FKR131083 FUN131081:FUN131083 GEJ131081:GEJ131083 GOF131081:GOF131083 GYB131081:GYB131083 HHX131081:HHX131083 HRT131081:HRT131083 IBP131081:IBP131083 ILL131081:ILL131083 IVH131081:IVH131083 JFD131081:JFD131083 JOZ131081:JOZ131083 JYV131081:JYV131083 KIR131081:KIR131083 KSN131081:KSN131083 LCJ131081:LCJ131083 LMF131081:LMF131083 LWB131081:LWB131083 MFX131081:MFX131083 MPT131081:MPT131083 MZP131081:MZP131083 NJL131081:NJL131083 NTH131081:NTH131083 ODD131081:ODD131083 OMZ131081:OMZ131083 OWV131081:OWV131083 PGR131081:PGR131083 PQN131081:PQN131083 QAJ131081:QAJ131083 QKF131081:QKF131083 QUB131081:QUB131083 RDX131081:RDX131083 RNT131081:RNT131083 RXP131081:RXP131083 SHL131081:SHL131083 SRH131081:SRH131083 TBD131081:TBD131083 TKZ131081:TKZ131083 TUV131081:TUV131083 UER131081:UER131083 UON131081:UON131083 UYJ131081:UYJ131083 VIF131081:VIF131083 VSB131081:VSB131083 WBX131081:WBX131083 WLT131081:WLT131083 WVP131081:WVP131083 H196617:H196619 JD196617:JD196619 SZ196617:SZ196619 ACV196617:ACV196619 AMR196617:AMR196619 AWN196617:AWN196619 BGJ196617:BGJ196619 BQF196617:BQF196619 CAB196617:CAB196619 CJX196617:CJX196619 CTT196617:CTT196619 DDP196617:DDP196619 DNL196617:DNL196619 DXH196617:DXH196619 EHD196617:EHD196619 EQZ196617:EQZ196619 FAV196617:FAV196619 FKR196617:FKR196619 FUN196617:FUN196619 GEJ196617:GEJ196619 GOF196617:GOF196619 GYB196617:GYB196619 HHX196617:HHX196619 HRT196617:HRT196619 IBP196617:IBP196619 ILL196617:ILL196619 IVH196617:IVH196619 JFD196617:JFD196619 JOZ196617:JOZ196619 JYV196617:JYV196619 KIR196617:KIR196619 KSN196617:KSN196619 LCJ196617:LCJ196619 LMF196617:LMF196619 LWB196617:LWB196619 MFX196617:MFX196619 MPT196617:MPT196619 MZP196617:MZP196619 NJL196617:NJL196619 NTH196617:NTH196619 ODD196617:ODD196619 OMZ196617:OMZ196619 OWV196617:OWV196619 PGR196617:PGR196619 PQN196617:PQN196619 QAJ196617:QAJ196619 QKF196617:QKF196619 QUB196617:QUB196619 RDX196617:RDX196619 RNT196617:RNT196619 RXP196617:RXP196619 SHL196617:SHL196619 SRH196617:SRH196619 TBD196617:TBD196619 TKZ196617:TKZ196619 TUV196617:TUV196619 UER196617:UER196619 UON196617:UON196619 UYJ196617:UYJ196619 VIF196617:VIF196619 VSB196617:VSB196619 WBX196617:WBX196619 WLT196617:WLT196619 WVP196617:WVP196619 H262153:H262155 JD262153:JD262155 SZ262153:SZ262155 ACV262153:ACV262155 AMR262153:AMR262155 AWN262153:AWN262155 BGJ262153:BGJ262155 BQF262153:BQF262155 CAB262153:CAB262155 CJX262153:CJX262155 CTT262153:CTT262155 DDP262153:DDP262155 DNL262153:DNL262155 DXH262153:DXH262155 EHD262153:EHD262155 EQZ262153:EQZ262155 FAV262153:FAV262155 FKR262153:FKR262155 FUN262153:FUN262155 GEJ262153:GEJ262155 GOF262153:GOF262155 GYB262153:GYB262155 HHX262153:HHX262155 HRT262153:HRT262155 IBP262153:IBP262155 ILL262153:ILL262155 IVH262153:IVH262155 JFD262153:JFD262155 JOZ262153:JOZ262155 JYV262153:JYV262155 KIR262153:KIR262155 KSN262153:KSN262155 LCJ262153:LCJ262155 LMF262153:LMF262155 LWB262153:LWB262155 MFX262153:MFX262155 MPT262153:MPT262155 MZP262153:MZP262155 NJL262153:NJL262155 NTH262153:NTH262155 ODD262153:ODD262155 OMZ262153:OMZ262155 OWV262153:OWV262155 PGR262153:PGR262155 PQN262153:PQN262155 QAJ262153:QAJ262155 QKF262153:QKF262155 QUB262153:QUB262155 RDX262153:RDX262155 RNT262153:RNT262155 RXP262153:RXP262155 SHL262153:SHL262155 SRH262153:SRH262155 TBD262153:TBD262155 TKZ262153:TKZ262155 TUV262153:TUV262155 UER262153:UER262155 UON262153:UON262155 UYJ262153:UYJ262155 VIF262153:VIF262155 VSB262153:VSB262155 WBX262153:WBX262155 WLT262153:WLT262155 WVP262153:WVP262155 H327689:H327691 JD327689:JD327691 SZ327689:SZ327691 ACV327689:ACV327691 AMR327689:AMR327691 AWN327689:AWN327691 BGJ327689:BGJ327691 BQF327689:BQF327691 CAB327689:CAB327691 CJX327689:CJX327691 CTT327689:CTT327691 DDP327689:DDP327691 DNL327689:DNL327691 DXH327689:DXH327691 EHD327689:EHD327691 EQZ327689:EQZ327691 FAV327689:FAV327691 FKR327689:FKR327691 FUN327689:FUN327691 GEJ327689:GEJ327691 GOF327689:GOF327691 GYB327689:GYB327691 HHX327689:HHX327691 HRT327689:HRT327691 IBP327689:IBP327691 ILL327689:ILL327691 IVH327689:IVH327691 JFD327689:JFD327691 JOZ327689:JOZ327691 JYV327689:JYV327691 KIR327689:KIR327691 KSN327689:KSN327691 LCJ327689:LCJ327691 LMF327689:LMF327691 LWB327689:LWB327691 MFX327689:MFX327691 MPT327689:MPT327691 MZP327689:MZP327691 NJL327689:NJL327691 NTH327689:NTH327691 ODD327689:ODD327691 OMZ327689:OMZ327691 OWV327689:OWV327691 PGR327689:PGR327691 PQN327689:PQN327691 QAJ327689:QAJ327691 QKF327689:QKF327691 QUB327689:QUB327691 RDX327689:RDX327691 RNT327689:RNT327691 RXP327689:RXP327691 SHL327689:SHL327691 SRH327689:SRH327691 TBD327689:TBD327691 TKZ327689:TKZ327691 TUV327689:TUV327691 UER327689:UER327691 UON327689:UON327691 UYJ327689:UYJ327691 VIF327689:VIF327691 VSB327689:VSB327691 WBX327689:WBX327691 WLT327689:WLT327691 WVP327689:WVP327691 H393225:H393227 JD393225:JD393227 SZ393225:SZ393227 ACV393225:ACV393227 AMR393225:AMR393227 AWN393225:AWN393227 BGJ393225:BGJ393227 BQF393225:BQF393227 CAB393225:CAB393227 CJX393225:CJX393227 CTT393225:CTT393227 DDP393225:DDP393227 DNL393225:DNL393227 DXH393225:DXH393227 EHD393225:EHD393227 EQZ393225:EQZ393227 FAV393225:FAV393227 FKR393225:FKR393227 FUN393225:FUN393227 GEJ393225:GEJ393227 GOF393225:GOF393227 GYB393225:GYB393227 HHX393225:HHX393227 HRT393225:HRT393227 IBP393225:IBP393227 ILL393225:ILL393227 IVH393225:IVH393227 JFD393225:JFD393227 JOZ393225:JOZ393227 JYV393225:JYV393227 KIR393225:KIR393227 KSN393225:KSN393227 LCJ393225:LCJ393227 LMF393225:LMF393227 LWB393225:LWB393227 MFX393225:MFX393227 MPT393225:MPT393227 MZP393225:MZP393227 NJL393225:NJL393227 NTH393225:NTH393227 ODD393225:ODD393227 OMZ393225:OMZ393227 OWV393225:OWV393227 PGR393225:PGR393227 PQN393225:PQN393227 QAJ393225:QAJ393227 QKF393225:QKF393227 QUB393225:QUB393227 RDX393225:RDX393227 RNT393225:RNT393227 RXP393225:RXP393227 SHL393225:SHL393227 SRH393225:SRH393227 TBD393225:TBD393227 TKZ393225:TKZ393227 TUV393225:TUV393227 UER393225:UER393227 UON393225:UON393227 UYJ393225:UYJ393227 VIF393225:VIF393227 VSB393225:VSB393227 WBX393225:WBX393227 WLT393225:WLT393227 WVP393225:WVP393227 H458761:H458763 JD458761:JD458763 SZ458761:SZ458763 ACV458761:ACV458763 AMR458761:AMR458763 AWN458761:AWN458763 BGJ458761:BGJ458763 BQF458761:BQF458763 CAB458761:CAB458763 CJX458761:CJX458763 CTT458761:CTT458763 DDP458761:DDP458763 DNL458761:DNL458763 DXH458761:DXH458763 EHD458761:EHD458763 EQZ458761:EQZ458763 FAV458761:FAV458763 FKR458761:FKR458763 FUN458761:FUN458763 GEJ458761:GEJ458763 GOF458761:GOF458763 GYB458761:GYB458763 HHX458761:HHX458763 HRT458761:HRT458763 IBP458761:IBP458763 ILL458761:ILL458763 IVH458761:IVH458763 JFD458761:JFD458763 JOZ458761:JOZ458763 JYV458761:JYV458763 KIR458761:KIR458763 KSN458761:KSN458763 LCJ458761:LCJ458763 LMF458761:LMF458763 LWB458761:LWB458763 MFX458761:MFX458763 MPT458761:MPT458763 MZP458761:MZP458763 NJL458761:NJL458763 NTH458761:NTH458763 ODD458761:ODD458763 OMZ458761:OMZ458763 OWV458761:OWV458763 PGR458761:PGR458763 PQN458761:PQN458763 QAJ458761:QAJ458763 QKF458761:QKF458763 QUB458761:QUB458763 RDX458761:RDX458763 RNT458761:RNT458763 RXP458761:RXP458763 SHL458761:SHL458763 SRH458761:SRH458763 TBD458761:TBD458763 TKZ458761:TKZ458763 TUV458761:TUV458763 UER458761:UER458763 UON458761:UON458763 UYJ458761:UYJ458763 VIF458761:VIF458763 VSB458761:VSB458763 WBX458761:WBX458763 WLT458761:WLT458763 WVP458761:WVP458763 H524297:H524299 JD524297:JD524299 SZ524297:SZ524299 ACV524297:ACV524299 AMR524297:AMR524299 AWN524297:AWN524299 BGJ524297:BGJ524299 BQF524297:BQF524299 CAB524297:CAB524299 CJX524297:CJX524299 CTT524297:CTT524299 DDP524297:DDP524299 DNL524297:DNL524299 DXH524297:DXH524299 EHD524297:EHD524299 EQZ524297:EQZ524299 FAV524297:FAV524299 FKR524297:FKR524299 FUN524297:FUN524299 GEJ524297:GEJ524299 GOF524297:GOF524299 GYB524297:GYB524299 HHX524297:HHX524299 HRT524297:HRT524299 IBP524297:IBP524299 ILL524297:ILL524299 IVH524297:IVH524299 JFD524297:JFD524299 JOZ524297:JOZ524299 JYV524297:JYV524299 KIR524297:KIR524299 KSN524297:KSN524299 LCJ524297:LCJ524299 LMF524297:LMF524299 LWB524297:LWB524299 MFX524297:MFX524299 MPT524297:MPT524299 MZP524297:MZP524299 NJL524297:NJL524299 NTH524297:NTH524299 ODD524297:ODD524299 OMZ524297:OMZ524299 OWV524297:OWV524299 PGR524297:PGR524299 PQN524297:PQN524299 QAJ524297:QAJ524299 QKF524297:QKF524299 QUB524297:QUB524299 RDX524297:RDX524299 RNT524297:RNT524299 RXP524297:RXP524299 SHL524297:SHL524299 SRH524297:SRH524299 TBD524297:TBD524299 TKZ524297:TKZ524299 TUV524297:TUV524299 UER524297:UER524299 UON524297:UON524299 UYJ524297:UYJ524299 VIF524297:VIF524299 VSB524297:VSB524299 WBX524297:WBX524299 WLT524297:WLT524299 WVP524297:WVP524299 H589833:H589835 JD589833:JD589835 SZ589833:SZ589835 ACV589833:ACV589835 AMR589833:AMR589835 AWN589833:AWN589835 BGJ589833:BGJ589835 BQF589833:BQF589835 CAB589833:CAB589835 CJX589833:CJX589835 CTT589833:CTT589835 DDP589833:DDP589835 DNL589833:DNL589835 DXH589833:DXH589835 EHD589833:EHD589835 EQZ589833:EQZ589835 FAV589833:FAV589835 FKR589833:FKR589835 FUN589833:FUN589835 GEJ589833:GEJ589835 GOF589833:GOF589835 GYB589833:GYB589835 HHX589833:HHX589835 HRT589833:HRT589835 IBP589833:IBP589835 ILL589833:ILL589835 IVH589833:IVH589835 JFD589833:JFD589835 JOZ589833:JOZ589835 JYV589833:JYV589835 KIR589833:KIR589835 KSN589833:KSN589835 LCJ589833:LCJ589835 LMF589833:LMF589835 LWB589833:LWB589835 MFX589833:MFX589835 MPT589833:MPT589835 MZP589833:MZP589835 NJL589833:NJL589835 NTH589833:NTH589835 ODD589833:ODD589835 OMZ589833:OMZ589835 OWV589833:OWV589835 PGR589833:PGR589835 PQN589833:PQN589835 QAJ589833:QAJ589835 QKF589833:QKF589835 QUB589833:QUB589835 RDX589833:RDX589835 RNT589833:RNT589835 RXP589833:RXP589835 SHL589833:SHL589835 SRH589833:SRH589835 TBD589833:TBD589835 TKZ589833:TKZ589835 TUV589833:TUV589835 UER589833:UER589835 UON589833:UON589835 UYJ589833:UYJ589835 VIF589833:VIF589835 VSB589833:VSB589835 WBX589833:WBX589835 WLT589833:WLT589835 WVP589833:WVP589835 H655369:H655371 JD655369:JD655371 SZ655369:SZ655371 ACV655369:ACV655371 AMR655369:AMR655371 AWN655369:AWN655371 BGJ655369:BGJ655371 BQF655369:BQF655371 CAB655369:CAB655371 CJX655369:CJX655371 CTT655369:CTT655371 DDP655369:DDP655371 DNL655369:DNL655371 DXH655369:DXH655371 EHD655369:EHD655371 EQZ655369:EQZ655371 FAV655369:FAV655371 FKR655369:FKR655371 FUN655369:FUN655371 GEJ655369:GEJ655371 GOF655369:GOF655371 GYB655369:GYB655371 HHX655369:HHX655371 HRT655369:HRT655371 IBP655369:IBP655371 ILL655369:ILL655371 IVH655369:IVH655371 JFD655369:JFD655371 JOZ655369:JOZ655371 JYV655369:JYV655371 KIR655369:KIR655371 KSN655369:KSN655371 LCJ655369:LCJ655371 LMF655369:LMF655371 LWB655369:LWB655371 MFX655369:MFX655371 MPT655369:MPT655371 MZP655369:MZP655371 NJL655369:NJL655371 NTH655369:NTH655371 ODD655369:ODD655371 OMZ655369:OMZ655371 OWV655369:OWV655371 PGR655369:PGR655371 PQN655369:PQN655371 QAJ655369:QAJ655371 QKF655369:QKF655371 QUB655369:QUB655371 RDX655369:RDX655371 RNT655369:RNT655371 RXP655369:RXP655371 SHL655369:SHL655371 SRH655369:SRH655371 TBD655369:TBD655371 TKZ655369:TKZ655371 TUV655369:TUV655371 UER655369:UER655371 UON655369:UON655371 UYJ655369:UYJ655371 VIF655369:VIF655371 VSB655369:VSB655371 WBX655369:WBX655371 WLT655369:WLT655371 WVP655369:WVP655371 H720905:H720907 JD720905:JD720907 SZ720905:SZ720907 ACV720905:ACV720907 AMR720905:AMR720907 AWN720905:AWN720907 BGJ720905:BGJ720907 BQF720905:BQF720907 CAB720905:CAB720907 CJX720905:CJX720907 CTT720905:CTT720907 DDP720905:DDP720907 DNL720905:DNL720907 DXH720905:DXH720907 EHD720905:EHD720907 EQZ720905:EQZ720907 FAV720905:FAV720907 FKR720905:FKR720907 FUN720905:FUN720907 GEJ720905:GEJ720907 GOF720905:GOF720907 GYB720905:GYB720907 HHX720905:HHX720907 HRT720905:HRT720907 IBP720905:IBP720907 ILL720905:ILL720907 IVH720905:IVH720907 JFD720905:JFD720907 JOZ720905:JOZ720907 JYV720905:JYV720907 KIR720905:KIR720907 KSN720905:KSN720907 LCJ720905:LCJ720907 LMF720905:LMF720907 LWB720905:LWB720907 MFX720905:MFX720907 MPT720905:MPT720907 MZP720905:MZP720907 NJL720905:NJL720907 NTH720905:NTH720907 ODD720905:ODD720907 OMZ720905:OMZ720907 OWV720905:OWV720907 PGR720905:PGR720907 PQN720905:PQN720907 QAJ720905:QAJ720907 QKF720905:QKF720907 QUB720905:QUB720907 RDX720905:RDX720907 RNT720905:RNT720907 RXP720905:RXP720907 SHL720905:SHL720907 SRH720905:SRH720907 TBD720905:TBD720907 TKZ720905:TKZ720907 TUV720905:TUV720907 UER720905:UER720907 UON720905:UON720907 UYJ720905:UYJ720907 VIF720905:VIF720907 VSB720905:VSB720907 WBX720905:WBX720907 WLT720905:WLT720907 WVP720905:WVP720907 H786441:H786443 JD786441:JD786443 SZ786441:SZ786443 ACV786441:ACV786443 AMR786441:AMR786443 AWN786441:AWN786443 BGJ786441:BGJ786443 BQF786441:BQF786443 CAB786441:CAB786443 CJX786441:CJX786443 CTT786441:CTT786443 DDP786441:DDP786443 DNL786441:DNL786443 DXH786441:DXH786443 EHD786441:EHD786443 EQZ786441:EQZ786443 FAV786441:FAV786443 FKR786441:FKR786443 FUN786441:FUN786443 GEJ786441:GEJ786443 GOF786441:GOF786443 GYB786441:GYB786443 HHX786441:HHX786443 HRT786441:HRT786443 IBP786441:IBP786443 ILL786441:ILL786443 IVH786441:IVH786443 JFD786441:JFD786443 JOZ786441:JOZ786443 JYV786441:JYV786443 KIR786441:KIR786443 KSN786441:KSN786443 LCJ786441:LCJ786443 LMF786441:LMF786443 LWB786441:LWB786443 MFX786441:MFX786443 MPT786441:MPT786443 MZP786441:MZP786443 NJL786441:NJL786443 NTH786441:NTH786443 ODD786441:ODD786443 OMZ786441:OMZ786443 OWV786441:OWV786443 PGR786441:PGR786443 PQN786441:PQN786443 QAJ786441:QAJ786443 QKF786441:QKF786443 QUB786441:QUB786443 RDX786441:RDX786443 RNT786441:RNT786443 RXP786441:RXP786443 SHL786441:SHL786443 SRH786441:SRH786443 TBD786441:TBD786443 TKZ786441:TKZ786443 TUV786441:TUV786443 UER786441:UER786443 UON786441:UON786443 UYJ786441:UYJ786443 VIF786441:VIF786443 VSB786441:VSB786443 WBX786441:WBX786443 WLT786441:WLT786443 WVP786441:WVP786443 H851977:H851979 JD851977:JD851979 SZ851977:SZ851979 ACV851977:ACV851979 AMR851977:AMR851979 AWN851977:AWN851979 BGJ851977:BGJ851979 BQF851977:BQF851979 CAB851977:CAB851979 CJX851977:CJX851979 CTT851977:CTT851979 DDP851977:DDP851979 DNL851977:DNL851979 DXH851977:DXH851979 EHD851977:EHD851979 EQZ851977:EQZ851979 FAV851977:FAV851979 FKR851977:FKR851979 FUN851977:FUN851979 GEJ851977:GEJ851979 GOF851977:GOF851979 GYB851977:GYB851979 HHX851977:HHX851979 HRT851977:HRT851979 IBP851977:IBP851979 ILL851977:ILL851979 IVH851977:IVH851979 JFD851977:JFD851979 JOZ851977:JOZ851979 JYV851977:JYV851979 KIR851977:KIR851979 KSN851977:KSN851979 LCJ851977:LCJ851979 LMF851977:LMF851979 LWB851977:LWB851979 MFX851977:MFX851979 MPT851977:MPT851979 MZP851977:MZP851979 NJL851977:NJL851979 NTH851977:NTH851979 ODD851977:ODD851979 OMZ851977:OMZ851979 OWV851977:OWV851979 PGR851977:PGR851979 PQN851977:PQN851979 QAJ851977:QAJ851979 QKF851977:QKF851979 QUB851977:QUB851979 RDX851977:RDX851979 RNT851977:RNT851979 RXP851977:RXP851979 SHL851977:SHL851979 SRH851977:SRH851979 TBD851977:TBD851979 TKZ851977:TKZ851979 TUV851977:TUV851979 UER851977:UER851979 UON851977:UON851979 UYJ851977:UYJ851979 VIF851977:VIF851979 VSB851977:VSB851979 WBX851977:WBX851979 WLT851977:WLT851979 WVP851977:WVP851979 H917513:H917515 JD917513:JD917515 SZ917513:SZ917515 ACV917513:ACV917515 AMR917513:AMR917515 AWN917513:AWN917515 BGJ917513:BGJ917515 BQF917513:BQF917515 CAB917513:CAB917515 CJX917513:CJX917515 CTT917513:CTT917515 DDP917513:DDP917515 DNL917513:DNL917515 DXH917513:DXH917515 EHD917513:EHD917515 EQZ917513:EQZ917515 FAV917513:FAV917515 FKR917513:FKR917515 FUN917513:FUN917515 GEJ917513:GEJ917515 GOF917513:GOF917515 GYB917513:GYB917515 HHX917513:HHX917515 HRT917513:HRT917515 IBP917513:IBP917515 ILL917513:ILL917515 IVH917513:IVH917515 JFD917513:JFD917515 JOZ917513:JOZ917515 JYV917513:JYV917515 KIR917513:KIR917515 KSN917513:KSN917515 LCJ917513:LCJ917515 LMF917513:LMF917515 LWB917513:LWB917515 MFX917513:MFX917515 MPT917513:MPT917515 MZP917513:MZP917515 NJL917513:NJL917515 NTH917513:NTH917515 ODD917513:ODD917515 OMZ917513:OMZ917515 OWV917513:OWV917515 PGR917513:PGR917515 PQN917513:PQN917515 QAJ917513:QAJ917515 QKF917513:QKF917515 QUB917513:QUB917515 RDX917513:RDX917515 RNT917513:RNT917515 RXP917513:RXP917515 SHL917513:SHL917515 SRH917513:SRH917515 TBD917513:TBD917515 TKZ917513:TKZ917515 TUV917513:TUV917515 UER917513:UER917515 UON917513:UON917515 UYJ917513:UYJ917515 VIF917513:VIF917515 VSB917513:VSB917515 WBX917513:WBX917515 WLT917513:WLT917515 WVP917513:WVP917515 H983049:H983051 JD983049:JD983051 SZ983049:SZ983051 ACV983049:ACV983051 AMR983049:AMR983051 AWN983049:AWN983051 BGJ983049:BGJ983051 BQF983049:BQF983051 CAB983049:CAB983051 CJX983049:CJX983051 CTT983049:CTT983051 DDP983049:DDP983051 DNL983049:DNL983051 DXH983049:DXH983051 EHD983049:EHD983051 EQZ983049:EQZ983051 FAV983049:FAV983051 FKR983049:FKR983051 FUN983049:FUN983051 GEJ983049:GEJ983051 GOF983049:GOF983051 GYB983049:GYB983051 HHX983049:HHX983051 HRT983049:HRT983051 IBP983049:IBP983051 ILL983049:ILL983051 IVH983049:IVH983051 JFD983049:JFD983051 JOZ983049:JOZ983051 JYV983049:JYV983051 KIR983049:KIR983051 KSN983049:KSN983051 LCJ983049:LCJ983051 LMF983049:LMF983051 LWB983049:LWB983051 MFX983049:MFX983051 MPT983049:MPT983051 MZP983049:MZP983051 NJL983049:NJL983051 NTH983049:NTH983051 ODD983049:ODD983051 OMZ983049:OMZ983051 OWV983049:OWV983051 PGR983049:PGR983051 PQN983049:PQN983051 QAJ983049:QAJ983051 QKF983049:QKF983051 QUB983049:QUB983051 RDX983049:RDX983051 RNT983049:RNT983051 RXP983049:RXP983051 SHL983049:SHL983051 SRH983049:SRH983051 TBD983049:TBD983051 TKZ983049:TKZ983051 TUV983049:TUV983051 UER983049:UER983051 UON983049:UON983051 UYJ983049:UYJ983051 VIF983049:VIF983051 VSB983049:VSB983051 WBX983049:WBX983051 WLT983049:WLT983051 WVP983049:WVP983051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H14:H17 JD14:JD17 SZ14:SZ17 ACV14:ACV17 AMR14:AMR17 AWN14:AWN17 BGJ14:BGJ17 BQF14:BQF17 CAB14:CAB17 CJX14:CJX17 CTT14:CTT17 DDP14:DDP17 DNL14:DNL17 DXH14:DXH17 EHD14:EHD17 EQZ14:EQZ17 FAV14:FAV17 FKR14:FKR17 FUN14:FUN17 GEJ14:GEJ17 GOF14:GOF17 GYB14:GYB17 HHX14:HHX17 HRT14:HRT17 IBP14:IBP17 ILL14:ILL17 IVH14:IVH17 JFD14:JFD17 JOZ14:JOZ17 JYV14:JYV17 KIR14:KIR17 KSN14:KSN17 LCJ14:LCJ17 LMF14:LMF17 LWB14:LWB17 MFX14:MFX17 MPT14:MPT17 MZP14:MZP17 NJL14:NJL17 NTH14:NTH17 ODD14:ODD17 OMZ14:OMZ17 OWV14:OWV17 PGR14:PGR17 PQN14:PQN17 QAJ14:QAJ17 QKF14:QKF17 QUB14:QUB17 RDX14:RDX17 RNT14:RNT17 RXP14:RXP17 SHL14:SHL17 SRH14:SRH17 TBD14:TBD17 TKZ14:TKZ17 TUV14:TUV17 UER14:UER17 UON14:UON17 UYJ14:UYJ17 VIF14:VIF17 VSB14:VSB17 WBX14:WBX17 WLT14:WLT17 WVP14:WVP17 H65550:H65553 JD65550:JD65553 SZ65550:SZ65553 ACV65550:ACV65553 AMR65550:AMR65553 AWN65550:AWN65553 BGJ65550:BGJ65553 BQF65550:BQF65553 CAB65550:CAB65553 CJX65550:CJX65553 CTT65550:CTT65553 DDP65550:DDP65553 DNL65550:DNL65553 DXH65550:DXH65553 EHD65550:EHD65553 EQZ65550:EQZ65553 FAV65550:FAV65553 FKR65550:FKR65553 FUN65550:FUN65553 GEJ65550:GEJ65553 GOF65550:GOF65553 GYB65550:GYB65553 HHX65550:HHX65553 HRT65550:HRT65553 IBP65550:IBP65553 ILL65550:ILL65553 IVH65550:IVH65553 JFD65550:JFD65553 JOZ65550:JOZ65553 JYV65550:JYV65553 KIR65550:KIR65553 KSN65550:KSN65553 LCJ65550:LCJ65553 LMF65550:LMF65553 LWB65550:LWB65553 MFX65550:MFX65553 MPT65550:MPT65553 MZP65550:MZP65553 NJL65550:NJL65553 NTH65550:NTH65553 ODD65550:ODD65553 OMZ65550:OMZ65553 OWV65550:OWV65553 PGR65550:PGR65553 PQN65550:PQN65553 QAJ65550:QAJ65553 QKF65550:QKF65553 QUB65550:QUB65553 RDX65550:RDX65553 RNT65550:RNT65553 RXP65550:RXP65553 SHL65550:SHL65553 SRH65550:SRH65553 TBD65550:TBD65553 TKZ65550:TKZ65553 TUV65550:TUV65553 UER65550:UER65553 UON65550:UON65553 UYJ65550:UYJ65553 VIF65550:VIF65553 VSB65550:VSB65553 WBX65550:WBX65553 WLT65550:WLT65553 WVP65550:WVP65553 H131086:H131089 JD131086:JD131089 SZ131086:SZ131089 ACV131086:ACV131089 AMR131086:AMR131089 AWN131086:AWN131089 BGJ131086:BGJ131089 BQF131086:BQF131089 CAB131086:CAB131089 CJX131086:CJX131089 CTT131086:CTT131089 DDP131086:DDP131089 DNL131086:DNL131089 DXH131086:DXH131089 EHD131086:EHD131089 EQZ131086:EQZ131089 FAV131086:FAV131089 FKR131086:FKR131089 FUN131086:FUN131089 GEJ131086:GEJ131089 GOF131086:GOF131089 GYB131086:GYB131089 HHX131086:HHX131089 HRT131086:HRT131089 IBP131086:IBP131089 ILL131086:ILL131089 IVH131086:IVH131089 JFD131086:JFD131089 JOZ131086:JOZ131089 JYV131086:JYV131089 KIR131086:KIR131089 KSN131086:KSN131089 LCJ131086:LCJ131089 LMF131086:LMF131089 LWB131086:LWB131089 MFX131086:MFX131089 MPT131086:MPT131089 MZP131086:MZP131089 NJL131086:NJL131089 NTH131086:NTH131089 ODD131086:ODD131089 OMZ131086:OMZ131089 OWV131086:OWV131089 PGR131086:PGR131089 PQN131086:PQN131089 QAJ131086:QAJ131089 QKF131086:QKF131089 QUB131086:QUB131089 RDX131086:RDX131089 RNT131086:RNT131089 RXP131086:RXP131089 SHL131086:SHL131089 SRH131086:SRH131089 TBD131086:TBD131089 TKZ131086:TKZ131089 TUV131086:TUV131089 UER131086:UER131089 UON131086:UON131089 UYJ131086:UYJ131089 VIF131086:VIF131089 VSB131086:VSB131089 WBX131086:WBX131089 WLT131086:WLT131089 WVP131086:WVP131089 H196622:H196625 JD196622:JD196625 SZ196622:SZ196625 ACV196622:ACV196625 AMR196622:AMR196625 AWN196622:AWN196625 BGJ196622:BGJ196625 BQF196622:BQF196625 CAB196622:CAB196625 CJX196622:CJX196625 CTT196622:CTT196625 DDP196622:DDP196625 DNL196622:DNL196625 DXH196622:DXH196625 EHD196622:EHD196625 EQZ196622:EQZ196625 FAV196622:FAV196625 FKR196622:FKR196625 FUN196622:FUN196625 GEJ196622:GEJ196625 GOF196622:GOF196625 GYB196622:GYB196625 HHX196622:HHX196625 HRT196622:HRT196625 IBP196622:IBP196625 ILL196622:ILL196625 IVH196622:IVH196625 JFD196622:JFD196625 JOZ196622:JOZ196625 JYV196622:JYV196625 KIR196622:KIR196625 KSN196622:KSN196625 LCJ196622:LCJ196625 LMF196622:LMF196625 LWB196622:LWB196625 MFX196622:MFX196625 MPT196622:MPT196625 MZP196622:MZP196625 NJL196622:NJL196625 NTH196622:NTH196625 ODD196622:ODD196625 OMZ196622:OMZ196625 OWV196622:OWV196625 PGR196622:PGR196625 PQN196622:PQN196625 QAJ196622:QAJ196625 QKF196622:QKF196625 QUB196622:QUB196625 RDX196622:RDX196625 RNT196622:RNT196625 RXP196622:RXP196625 SHL196622:SHL196625 SRH196622:SRH196625 TBD196622:TBD196625 TKZ196622:TKZ196625 TUV196622:TUV196625 UER196622:UER196625 UON196622:UON196625 UYJ196622:UYJ196625 VIF196622:VIF196625 VSB196622:VSB196625 WBX196622:WBX196625 WLT196622:WLT196625 WVP196622:WVP196625 H262158:H262161 JD262158:JD262161 SZ262158:SZ262161 ACV262158:ACV262161 AMR262158:AMR262161 AWN262158:AWN262161 BGJ262158:BGJ262161 BQF262158:BQF262161 CAB262158:CAB262161 CJX262158:CJX262161 CTT262158:CTT262161 DDP262158:DDP262161 DNL262158:DNL262161 DXH262158:DXH262161 EHD262158:EHD262161 EQZ262158:EQZ262161 FAV262158:FAV262161 FKR262158:FKR262161 FUN262158:FUN262161 GEJ262158:GEJ262161 GOF262158:GOF262161 GYB262158:GYB262161 HHX262158:HHX262161 HRT262158:HRT262161 IBP262158:IBP262161 ILL262158:ILL262161 IVH262158:IVH262161 JFD262158:JFD262161 JOZ262158:JOZ262161 JYV262158:JYV262161 KIR262158:KIR262161 KSN262158:KSN262161 LCJ262158:LCJ262161 LMF262158:LMF262161 LWB262158:LWB262161 MFX262158:MFX262161 MPT262158:MPT262161 MZP262158:MZP262161 NJL262158:NJL262161 NTH262158:NTH262161 ODD262158:ODD262161 OMZ262158:OMZ262161 OWV262158:OWV262161 PGR262158:PGR262161 PQN262158:PQN262161 QAJ262158:QAJ262161 QKF262158:QKF262161 QUB262158:QUB262161 RDX262158:RDX262161 RNT262158:RNT262161 RXP262158:RXP262161 SHL262158:SHL262161 SRH262158:SRH262161 TBD262158:TBD262161 TKZ262158:TKZ262161 TUV262158:TUV262161 UER262158:UER262161 UON262158:UON262161 UYJ262158:UYJ262161 VIF262158:VIF262161 VSB262158:VSB262161 WBX262158:WBX262161 WLT262158:WLT262161 WVP262158:WVP262161 H327694:H327697 JD327694:JD327697 SZ327694:SZ327697 ACV327694:ACV327697 AMR327694:AMR327697 AWN327694:AWN327697 BGJ327694:BGJ327697 BQF327694:BQF327697 CAB327694:CAB327697 CJX327694:CJX327697 CTT327694:CTT327697 DDP327694:DDP327697 DNL327694:DNL327697 DXH327694:DXH327697 EHD327694:EHD327697 EQZ327694:EQZ327697 FAV327694:FAV327697 FKR327694:FKR327697 FUN327694:FUN327697 GEJ327694:GEJ327697 GOF327694:GOF327697 GYB327694:GYB327697 HHX327694:HHX327697 HRT327694:HRT327697 IBP327694:IBP327697 ILL327694:ILL327697 IVH327694:IVH327697 JFD327694:JFD327697 JOZ327694:JOZ327697 JYV327694:JYV327697 KIR327694:KIR327697 KSN327694:KSN327697 LCJ327694:LCJ327697 LMF327694:LMF327697 LWB327694:LWB327697 MFX327694:MFX327697 MPT327694:MPT327697 MZP327694:MZP327697 NJL327694:NJL327697 NTH327694:NTH327697 ODD327694:ODD327697 OMZ327694:OMZ327697 OWV327694:OWV327697 PGR327694:PGR327697 PQN327694:PQN327697 QAJ327694:QAJ327697 QKF327694:QKF327697 QUB327694:QUB327697 RDX327694:RDX327697 RNT327694:RNT327697 RXP327694:RXP327697 SHL327694:SHL327697 SRH327694:SRH327697 TBD327694:TBD327697 TKZ327694:TKZ327697 TUV327694:TUV327697 UER327694:UER327697 UON327694:UON327697 UYJ327694:UYJ327697 VIF327694:VIF327697 VSB327694:VSB327697 WBX327694:WBX327697 WLT327694:WLT327697 WVP327694:WVP327697 H393230:H393233 JD393230:JD393233 SZ393230:SZ393233 ACV393230:ACV393233 AMR393230:AMR393233 AWN393230:AWN393233 BGJ393230:BGJ393233 BQF393230:BQF393233 CAB393230:CAB393233 CJX393230:CJX393233 CTT393230:CTT393233 DDP393230:DDP393233 DNL393230:DNL393233 DXH393230:DXH393233 EHD393230:EHD393233 EQZ393230:EQZ393233 FAV393230:FAV393233 FKR393230:FKR393233 FUN393230:FUN393233 GEJ393230:GEJ393233 GOF393230:GOF393233 GYB393230:GYB393233 HHX393230:HHX393233 HRT393230:HRT393233 IBP393230:IBP393233 ILL393230:ILL393233 IVH393230:IVH393233 JFD393230:JFD393233 JOZ393230:JOZ393233 JYV393230:JYV393233 KIR393230:KIR393233 KSN393230:KSN393233 LCJ393230:LCJ393233 LMF393230:LMF393233 LWB393230:LWB393233 MFX393230:MFX393233 MPT393230:MPT393233 MZP393230:MZP393233 NJL393230:NJL393233 NTH393230:NTH393233 ODD393230:ODD393233 OMZ393230:OMZ393233 OWV393230:OWV393233 PGR393230:PGR393233 PQN393230:PQN393233 QAJ393230:QAJ393233 QKF393230:QKF393233 QUB393230:QUB393233 RDX393230:RDX393233 RNT393230:RNT393233 RXP393230:RXP393233 SHL393230:SHL393233 SRH393230:SRH393233 TBD393230:TBD393233 TKZ393230:TKZ393233 TUV393230:TUV393233 UER393230:UER393233 UON393230:UON393233 UYJ393230:UYJ393233 VIF393230:VIF393233 VSB393230:VSB393233 WBX393230:WBX393233 WLT393230:WLT393233 WVP393230:WVP393233 H458766:H458769 JD458766:JD458769 SZ458766:SZ458769 ACV458766:ACV458769 AMR458766:AMR458769 AWN458766:AWN458769 BGJ458766:BGJ458769 BQF458766:BQF458769 CAB458766:CAB458769 CJX458766:CJX458769 CTT458766:CTT458769 DDP458766:DDP458769 DNL458766:DNL458769 DXH458766:DXH458769 EHD458766:EHD458769 EQZ458766:EQZ458769 FAV458766:FAV458769 FKR458766:FKR458769 FUN458766:FUN458769 GEJ458766:GEJ458769 GOF458766:GOF458769 GYB458766:GYB458769 HHX458766:HHX458769 HRT458766:HRT458769 IBP458766:IBP458769 ILL458766:ILL458769 IVH458766:IVH458769 JFD458766:JFD458769 JOZ458766:JOZ458769 JYV458766:JYV458769 KIR458766:KIR458769 KSN458766:KSN458769 LCJ458766:LCJ458769 LMF458766:LMF458769 LWB458766:LWB458769 MFX458766:MFX458769 MPT458766:MPT458769 MZP458766:MZP458769 NJL458766:NJL458769 NTH458766:NTH458769 ODD458766:ODD458769 OMZ458766:OMZ458769 OWV458766:OWV458769 PGR458766:PGR458769 PQN458766:PQN458769 QAJ458766:QAJ458769 QKF458766:QKF458769 QUB458766:QUB458769 RDX458766:RDX458769 RNT458766:RNT458769 RXP458766:RXP458769 SHL458766:SHL458769 SRH458766:SRH458769 TBD458766:TBD458769 TKZ458766:TKZ458769 TUV458766:TUV458769 UER458766:UER458769 UON458766:UON458769 UYJ458766:UYJ458769 VIF458766:VIF458769 VSB458766:VSB458769 WBX458766:WBX458769 WLT458766:WLT458769 WVP458766:WVP458769 H524302:H524305 JD524302:JD524305 SZ524302:SZ524305 ACV524302:ACV524305 AMR524302:AMR524305 AWN524302:AWN524305 BGJ524302:BGJ524305 BQF524302:BQF524305 CAB524302:CAB524305 CJX524302:CJX524305 CTT524302:CTT524305 DDP524302:DDP524305 DNL524302:DNL524305 DXH524302:DXH524305 EHD524302:EHD524305 EQZ524302:EQZ524305 FAV524302:FAV524305 FKR524302:FKR524305 FUN524302:FUN524305 GEJ524302:GEJ524305 GOF524302:GOF524305 GYB524302:GYB524305 HHX524302:HHX524305 HRT524302:HRT524305 IBP524302:IBP524305 ILL524302:ILL524305 IVH524302:IVH524305 JFD524302:JFD524305 JOZ524302:JOZ524305 JYV524302:JYV524305 KIR524302:KIR524305 KSN524302:KSN524305 LCJ524302:LCJ524305 LMF524302:LMF524305 LWB524302:LWB524305 MFX524302:MFX524305 MPT524302:MPT524305 MZP524302:MZP524305 NJL524302:NJL524305 NTH524302:NTH524305 ODD524302:ODD524305 OMZ524302:OMZ524305 OWV524302:OWV524305 PGR524302:PGR524305 PQN524302:PQN524305 QAJ524302:QAJ524305 QKF524302:QKF524305 QUB524302:QUB524305 RDX524302:RDX524305 RNT524302:RNT524305 RXP524302:RXP524305 SHL524302:SHL524305 SRH524302:SRH524305 TBD524302:TBD524305 TKZ524302:TKZ524305 TUV524302:TUV524305 UER524302:UER524305 UON524302:UON524305 UYJ524302:UYJ524305 VIF524302:VIF524305 VSB524302:VSB524305 WBX524302:WBX524305 WLT524302:WLT524305 WVP524302:WVP524305 H589838:H589841 JD589838:JD589841 SZ589838:SZ589841 ACV589838:ACV589841 AMR589838:AMR589841 AWN589838:AWN589841 BGJ589838:BGJ589841 BQF589838:BQF589841 CAB589838:CAB589841 CJX589838:CJX589841 CTT589838:CTT589841 DDP589838:DDP589841 DNL589838:DNL589841 DXH589838:DXH589841 EHD589838:EHD589841 EQZ589838:EQZ589841 FAV589838:FAV589841 FKR589838:FKR589841 FUN589838:FUN589841 GEJ589838:GEJ589841 GOF589838:GOF589841 GYB589838:GYB589841 HHX589838:HHX589841 HRT589838:HRT589841 IBP589838:IBP589841 ILL589838:ILL589841 IVH589838:IVH589841 JFD589838:JFD589841 JOZ589838:JOZ589841 JYV589838:JYV589841 KIR589838:KIR589841 KSN589838:KSN589841 LCJ589838:LCJ589841 LMF589838:LMF589841 LWB589838:LWB589841 MFX589838:MFX589841 MPT589838:MPT589841 MZP589838:MZP589841 NJL589838:NJL589841 NTH589838:NTH589841 ODD589838:ODD589841 OMZ589838:OMZ589841 OWV589838:OWV589841 PGR589838:PGR589841 PQN589838:PQN589841 QAJ589838:QAJ589841 QKF589838:QKF589841 QUB589838:QUB589841 RDX589838:RDX589841 RNT589838:RNT589841 RXP589838:RXP589841 SHL589838:SHL589841 SRH589838:SRH589841 TBD589838:TBD589841 TKZ589838:TKZ589841 TUV589838:TUV589841 UER589838:UER589841 UON589838:UON589841 UYJ589838:UYJ589841 VIF589838:VIF589841 VSB589838:VSB589841 WBX589838:WBX589841 WLT589838:WLT589841 WVP589838:WVP589841 H655374:H655377 JD655374:JD655377 SZ655374:SZ655377 ACV655374:ACV655377 AMR655374:AMR655377 AWN655374:AWN655377 BGJ655374:BGJ655377 BQF655374:BQF655377 CAB655374:CAB655377 CJX655374:CJX655377 CTT655374:CTT655377 DDP655374:DDP655377 DNL655374:DNL655377 DXH655374:DXH655377 EHD655374:EHD655377 EQZ655374:EQZ655377 FAV655374:FAV655377 FKR655374:FKR655377 FUN655374:FUN655377 GEJ655374:GEJ655377 GOF655374:GOF655377 GYB655374:GYB655377 HHX655374:HHX655377 HRT655374:HRT655377 IBP655374:IBP655377 ILL655374:ILL655377 IVH655374:IVH655377 JFD655374:JFD655377 JOZ655374:JOZ655377 JYV655374:JYV655377 KIR655374:KIR655377 KSN655374:KSN655377 LCJ655374:LCJ655377 LMF655374:LMF655377 LWB655374:LWB655377 MFX655374:MFX655377 MPT655374:MPT655377 MZP655374:MZP655377 NJL655374:NJL655377 NTH655374:NTH655377 ODD655374:ODD655377 OMZ655374:OMZ655377 OWV655374:OWV655377 PGR655374:PGR655377 PQN655374:PQN655377 QAJ655374:QAJ655377 QKF655374:QKF655377 QUB655374:QUB655377 RDX655374:RDX655377 RNT655374:RNT655377 RXP655374:RXP655377 SHL655374:SHL655377 SRH655374:SRH655377 TBD655374:TBD655377 TKZ655374:TKZ655377 TUV655374:TUV655377 UER655374:UER655377 UON655374:UON655377 UYJ655374:UYJ655377 VIF655374:VIF655377 VSB655374:VSB655377 WBX655374:WBX655377 WLT655374:WLT655377 WVP655374:WVP655377 H720910:H720913 JD720910:JD720913 SZ720910:SZ720913 ACV720910:ACV720913 AMR720910:AMR720913 AWN720910:AWN720913 BGJ720910:BGJ720913 BQF720910:BQF720913 CAB720910:CAB720913 CJX720910:CJX720913 CTT720910:CTT720913 DDP720910:DDP720913 DNL720910:DNL720913 DXH720910:DXH720913 EHD720910:EHD720913 EQZ720910:EQZ720913 FAV720910:FAV720913 FKR720910:FKR720913 FUN720910:FUN720913 GEJ720910:GEJ720913 GOF720910:GOF720913 GYB720910:GYB720913 HHX720910:HHX720913 HRT720910:HRT720913 IBP720910:IBP720913 ILL720910:ILL720913 IVH720910:IVH720913 JFD720910:JFD720913 JOZ720910:JOZ720913 JYV720910:JYV720913 KIR720910:KIR720913 KSN720910:KSN720913 LCJ720910:LCJ720913 LMF720910:LMF720913 LWB720910:LWB720913 MFX720910:MFX720913 MPT720910:MPT720913 MZP720910:MZP720913 NJL720910:NJL720913 NTH720910:NTH720913 ODD720910:ODD720913 OMZ720910:OMZ720913 OWV720910:OWV720913 PGR720910:PGR720913 PQN720910:PQN720913 QAJ720910:QAJ720913 QKF720910:QKF720913 QUB720910:QUB720913 RDX720910:RDX720913 RNT720910:RNT720913 RXP720910:RXP720913 SHL720910:SHL720913 SRH720910:SRH720913 TBD720910:TBD720913 TKZ720910:TKZ720913 TUV720910:TUV720913 UER720910:UER720913 UON720910:UON720913 UYJ720910:UYJ720913 VIF720910:VIF720913 VSB720910:VSB720913 WBX720910:WBX720913 WLT720910:WLT720913 WVP720910:WVP720913 H786446:H786449 JD786446:JD786449 SZ786446:SZ786449 ACV786446:ACV786449 AMR786446:AMR786449 AWN786446:AWN786449 BGJ786446:BGJ786449 BQF786446:BQF786449 CAB786446:CAB786449 CJX786446:CJX786449 CTT786446:CTT786449 DDP786446:DDP786449 DNL786446:DNL786449 DXH786446:DXH786449 EHD786446:EHD786449 EQZ786446:EQZ786449 FAV786446:FAV786449 FKR786446:FKR786449 FUN786446:FUN786449 GEJ786446:GEJ786449 GOF786446:GOF786449 GYB786446:GYB786449 HHX786446:HHX786449 HRT786446:HRT786449 IBP786446:IBP786449 ILL786446:ILL786449 IVH786446:IVH786449 JFD786446:JFD786449 JOZ786446:JOZ786449 JYV786446:JYV786449 KIR786446:KIR786449 KSN786446:KSN786449 LCJ786446:LCJ786449 LMF786446:LMF786449 LWB786446:LWB786449 MFX786446:MFX786449 MPT786446:MPT786449 MZP786446:MZP786449 NJL786446:NJL786449 NTH786446:NTH786449 ODD786446:ODD786449 OMZ786446:OMZ786449 OWV786446:OWV786449 PGR786446:PGR786449 PQN786446:PQN786449 QAJ786446:QAJ786449 QKF786446:QKF786449 QUB786446:QUB786449 RDX786446:RDX786449 RNT786446:RNT786449 RXP786446:RXP786449 SHL786446:SHL786449 SRH786446:SRH786449 TBD786446:TBD786449 TKZ786446:TKZ786449 TUV786446:TUV786449 UER786446:UER786449 UON786446:UON786449 UYJ786446:UYJ786449 VIF786446:VIF786449 VSB786446:VSB786449 WBX786446:WBX786449 WLT786446:WLT786449 WVP786446:WVP786449 H851982:H851985 JD851982:JD851985 SZ851982:SZ851985 ACV851982:ACV851985 AMR851982:AMR851985 AWN851982:AWN851985 BGJ851982:BGJ851985 BQF851982:BQF851985 CAB851982:CAB851985 CJX851982:CJX851985 CTT851982:CTT851985 DDP851982:DDP851985 DNL851982:DNL851985 DXH851982:DXH851985 EHD851982:EHD851985 EQZ851982:EQZ851985 FAV851982:FAV851985 FKR851982:FKR851985 FUN851982:FUN851985 GEJ851982:GEJ851985 GOF851982:GOF851985 GYB851982:GYB851985 HHX851982:HHX851985 HRT851982:HRT851985 IBP851982:IBP851985 ILL851982:ILL851985 IVH851982:IVH851985 JFD851982:JFD851985 JOZ851982:JOZ851985 JYV851982:JYV851985 KIR851982:KIR851985 KSN851982:KSN851985 LCJ851982:LCJ851985 LMF851982:LMF851985 LWB851982:LWB851985 MFX851982:MFX851985 MPT851982:MPT851985 MZP851982:MZP851985 NJL851982:NJL851985 NTH851982:NTH851985 ODD851982:ODD851985 OMZ851982:OMZ851985 OWV851982:OWV851985 PGR851982:PGR851985 PQN851982:PQN851985 QAJ851982:QAJ851985 QKF851982:QKF851985 QUB851982:QUB851985 RDX851982:RDX851985 RNT851982:RNT851985 RXP851982:RXP851985 SHL851982:SHL851985 SRH851982:SRH851985 TBD851982:TBD851985 TKZ851982:TKZ851985 TUV851982:TUV851985 UER851982:UER851985 UON851982:UON851985 UYJ851982:UYJ851985 VIF851982:VIF851985 VSB851982:VSB851985 WBX851982:WBX851985 WLT851982:WLT851985 WVP851982:WVP851985 H917518:H917521 JD917518:JD917521 SZ917518:SZ917521 ACV917518:ACV917521 AMR917518:AMR917521 AWN917518:AWN917521 BGJ917518:BGJ917521 BQF917518:BQF917521 CAB917518:CAB917521 CJX917518:CJX917521 CTT917518:CTT917521 DDP917518:DDP917521 DNL917518:DNL917521 DXH917518:DXH917521 EHD917518:EHD917521 EQZ917518:EQZ917521 FAV917518:FAV917521 FKR917518:FKR917521 FUN917518:FUN917521 GEJ917518:GEJ917521 GOF917518:GOF917521 GYB917518:GYB917521 HHX917518:HHX917521 HRT917518:HRT917521 IBP917518:IBP917521 ILL917518:ILL917521 IVH917518:IVH917521 JFD917518:JFD917521 JOZ917518:JOZ917521 JYV917518:JYV917521 KIR917518:KIR917521 KSN917518:KSN917521 LCJ917518:LCJ917521 LMF917518:LMF917521 LWB917518:LWB917521 MFX917518:MFX917521 MPT917518:MPT917521 MZP917518:MZP917521 NJL917518:NJL917521 NTH917518:NTH917521 ODD917518:ODD917521 OMZ917518:OMZ917521 OWV917518:OWV917521 PGR917518:PGR917521 PQN917518:PQN917521 QAJ917518:QAJ917521 QKF917518:QKF917521 QUB917518:QUB917521 RDX917518:RDX917521 RNT917518:RNT917521 RXP917518:RXP917521 SHL917518:SHL917521 SRH917518:SRH917521 TBD917518:TBD917521 TKZ917518:TKZ917521 TUV917518:TUV917521 UER917518:UER917521 UON917518:UON917521 UYJ917518:UYJ917521 VIF917518:VIF917521 VSB917518:VSB917521 WBX917518:WBX917521 WLT917518:WLT917521 WVP917518:WVP917521 H983054:H983057 JD983054:JD983057 SZ983054:SZ983057 ACV983054:ACV983057 AMR983054:AMR983057 AWN983054:AWN983057 BGJ983054:BGJ983057 BQF983054:BQF983057 CAB983054:CAB983057 CJX983054:CJX983057 CTT983054:CTT983057 DDP983054:DDP983057 DNL983054:DNL983057 DXH983054:DXH983057 EHD983054:EHD983057 EQZ983054:EQZ983057 FAV983054:FAV983057 FKR983054:FKR983057 FUN983054:FUN983057 GEJ983054:GEJ983057 GOF983054:GOF983057 GYB983054:GYB983057 HHX983054:HHX983057 HRT983054:HRT983057 IBP983054:IBP983057 ILL983054:ILL983057 IVH983054:IVH983057 JFD983054:JFD983057 JOZ983054:JOZ983057 JYV983054:JYV983057 KIR983054:KIR983057 KSN983054:KSN983057 LCJ983054:LCJ983057 LMF983054:LMF983057 LWB983054:LWB983057 MFX983054:MFX983057 MPT983054:MPT983057 MZP983054:MZP983057 NJL983054:NJL983057 NTH983054:NTH983057 ODD983054:ODD983057 OMZ983054:OMZ983057 OWV983054:OWV983057 PGR983054:PGR983057 PQN983054:PQN983057 QAJ983054:QAJ983057 QKF983054:QKF983057 QUB983054:QUB983057 RDX983054:RDX983057 RNT983054:RNT983057 RXP983054:RXP983057 SHL983054:SHL983057 SRH983054:SRH983057 TBD983054:TBD983057 TKZ983054:TKZ983057 TUV983054:TUV983057 UER983054:UER983057 UON983054:UON983057 UYJ983054:UYJ983057 VIF983054:VIF983057 VSB983054:VSB983057 WBX983054:WBX983057 WLT983054:WLT983057 WVP983054:WVP983057 N14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N65550 JJ65550 TF65550 ADB65550 AMX65550 AWT65550 BGP65550 BQL65550 CAH65550 CKD65550 CTZ65550 DDV65550 DNR65550 DXN65550 EHJ65550 ERF65550 FBB65550 FKX65550 FUT65550 GEP65550 GOL65550 GYH65550 HID65550 HRZ65550 IBV65550 ILR65550 IVN65550 JFJ65550 JPF65550 JZB65550 KIX65550 KST65550 LCP65550 LML65550 LWH65550 MGD65550 MPZ65550 MZV65550 NJR65550 NTN65550 ODJ65550 ONF65550 OXB65550 PGX65550 PQT65550 QAP65550 QKL65550 QUH65550 RED65550 RNZ65550 RXV65550 SHR65550 SRN65550 TBJ65550 TLF65550 TVB65550 UEX65550 UOT65550 UYP65550 VIL65550 VSH65550 WCD65550 WLZ65550 WVV65550 N131086 JJ131086 TF131086 ADB131086 AMX131086 AWT131086 BGP131086 BQL131086 CAH131086 CKD131086 CTZ131086 DDV131086 DNR131086 DXN131086 EHJ131086 ERF131086 FBB131086 FKX131086 FUT131086 GEP131086 GOL131086 GYH131086 HID131086 HRZ131086 IBV131086 ILR131086 IVN131086 JFJ131086 JPF131086 JZB131086 KIX131086 KST131086 LCP131086 LML131086 LWH131086 MGD131086 MPZ131086 MZV131086 NJR131086 NTN131086 ODJ131086 ONF131086 OXB131086 PGX131086 PQT131086 QAP131086 QKL131086 QUH131086 RED131086 RNZ131086 RXV131086 SHR131086 SRN131086 TBJ131086 TLF131086 TVB131086 UEX131086 UOT131086 UYP131086 VIL131086 VSH131086 WCD131086 WLZ131086 WVV131086 N196622 JJ196622 TF196622 ADB196622 AMX196622 AWT196622 BGP196622 BQL196622 CAH196622 CKD196622 CTZ196622 DDV196622 DNR196622 DXN196622 EHJ196622 ERF196622 FBB196622 FKX196622 FUT196622 GEP196622 GOL196622 GYH196622 HID196622 HRZ196622 IBV196622 ILR196622 IVN196622 JFJ196622 JPF196622 JZB196622 KIX196622 KST196622 LCP196622 LML196622 LWH196622 MGD196622 MPZ196622 MZV196622 NJR196622 NTN196622 ODJ196622 ONF196622 OXB196622 PGX196622 PQT196622 QAP196622 QKL196622 QUH196622 RED196622 RNZ196622 RXV196622 SHR196622 SRN196622 TBJ196622 TLF196622 TVB196622 UEX196622 UOT196622 UYP196622 VIL196622 VSH196622 WCD196622 WLZ196622 WVV196622 N262158 JJ262158 TF262158 ADB262158 AMX262158 AWT262158 BGP262158 BQL262158 CAH262158 CKD262158 CTZ262158 DDV262158 DNR262158 DXN262158 EHJ262158 ERF262158 FBB262158 FKX262158 FUT262158 GEP262158 GOL262158 GYH262158 HID262158 HRZ262158 IBV262158 ILR262158 IVN262158 JFJ262158 JPF262158 JZB262158 KIX262158 KST262158 LCP262158 LML262158 LWH262158 MGD262158 MPZ262158 MZV262158 NJR262158 NTN262158 ODJ262158 ONF262158 OXB262158 PGX262158 PQT262158 QAP262158 QKL262158 QUH262158 RED262158 RNZ262158 RXV262158 SHR262158 SRN262158 TBJ262158 TLF262158 TVB262158 UEX262158 UOT262158 UYP262158 VIL262158 VSH262158 WCD262158 WLZ262158 WVV262158 N327694 JJ327694 TF327694 ADB327694 AMX327694 AWT327694 BGP327694 BQL327694 CAH327694 CKD327694 CTZ327694 DDV327694 DNR327694 DXN327694 EHJ327694 ERF327694 FBB327694 FKX327694 FUT327694 GEP327694 GOL327694 GYH327694 HID327694 HRZ327694 IBV327694 ILR327694 IVN327694 JFJ327694 JPF327694 JZB327694 KIX327694 KST327694 LCP327694 LML327694 LWH327694 MGD327694 MPZ327694 MZV327694 NJR327694 NTN327694 ODJ327694 ONF327694 OXB327694 PGX327694 PQT327694 QAP327694 QKL327694 QUH327694 RED327694 RNZ327694 RXV327694 SHR327694 SRN327694 TBJ327694 TLF327694 TVB327694 UEX327694 UOT327694 UYP327694 VIL327694 VSH327694 WCD327694 WLZ327694 WVV327694 N393230 JJ393230 TF393230 ADB393230 AMX393230 AWT393230 BGP393230 BQL393230 CAH393230 CKD393230 CTZ393230 DDV393230 DNR393230 DXN393230 EHJ393230 ERF393230 FBB393230 FKX393230 FUT393230 GEP393230 GOL393230 GYH393230 HID393230 HRZ393230 IBV393230 ILR393230 IVN393230 JFJ393230 JPF393230 JZB393230 KIX393230 KST393230 LCP393230 LML393230 LWH393230 MGD393230 MPZ393230 MZV393230 NJR393230 NTN393230 ODJ393230 ONF393230 OXB393230 PGX393230 PQT393230 QAP393230 QKL393230 QUH393230 RED393230 RNZ393230 RXV393230 SHR393230 SRN393230 TBJ393230 TLF393230 TVB393230 UEX393230 UOT393230 UYP393230 VIL393230 VSH393230 WCD393230 WLZ393230 WVV393230 N458766 JJ458766 TF458766 ADB458766 AMX458766 AWT458766 BGP458766 BQL458766 CAH458766 CKD458766 CTZ458766 DDV458766 DNR458766 DXN458766 EHJ458766 ERF458766 FBB458766 FKX458766 FUT458766 GEP458766 GOL458766 GYH458766 HID458766 HRZ458766 IBV458766 ILR458766 IVN458766 JFJ458766 JPF458766 JZB458766 KIX458766 KST458766 LCP458766 LML458766 LWH458766 MGD458766 MPZ458766 MZV458766 NJR458766 NTN458766 ODJ458766 ONF458766 OXB458766 PGX458766 PQT458766 QAP458766 QKL458766 QUH458766 RED458766 RNZ458766 RXV458766 SHR458766 SRN458766 TBJ458766 TLF458766 TVB458766 UEX458766 UOT458766 UYP458766 VIL458766 VSH458766 WCD458766 WLZ458766 WVV458766 N524302 JJ524302 TF524302 ADB524302 AMX524302 AWT524302 BGP524302 BQL524302 CAH524302 CKD524302 CTZ524302 DDV524302 DNR524302 DXN524302 EHJ524302 ERF524302 FBB524302 FKX524302 FUT524302 GEP524302 GOL524302 GYH524302 HID524302 HRZ524302 IBV524302 ILR524302 IVN524302 JFJ524302 JPF524302 JZB524302 KIX524302 KST524302 LCP524302 LML524302 LWH524302 MGD524302 MPZ524302 MZV524302 NJR524302 NTN524302 ODJ524302 ONF524302 OXB524302 PGX524302 PQT524302 QAP524302 QKL524302 QUH524302 RED524302 RNZ524302 RXV524302 SHR524302 SRN524302 TBJ524302 TLF524302 TVB524302 UEX524302 UOT524302 UYP524302 VIL524302 VSH524302 WCD524302 WLZ524302 WVV524302 N589838 JJ589838 TF589838 ADB589838 AMX589838 AWT589838 BGP589838 BQL589838 CAH589838 CKD589838 CTZ589838 DDV589838 DNR589838 DXN589838 EHJ589838 ERF589838 FBB589838 FKX589838 FUT589838 GEP589838 GOL589838 GYH589838 HID589838 HRZ589838 IBV589838 ILR589838 IVN589838 JFJ589838 JPF589838 JZB589838 KIX589838 KST589838 LCP589838 LML589838 LWH589838 MGD589838 MPZ589838 MZV589838 NJR589838 NTN589838 ODJ589838 ONF589838 OXB589838 PGX589838 PQT589838 QAP589838 QKL589838 QUH589838 RED589838 RNZ589838 RXV589838 SHR589838 SRN589838 TBJ589838 TLF589838 TVB589838 UEX589838 UOT589838 UYP589838 VIL589838 VSH589838 WCD589838 WLZ589838 WVV589838 N655374 JJ655374 TF655374 ADB655374 AMX655374 AWT655374 BGP655374 BQL655374 CAH655374 CKD655374 CTZ655374 DDV655374 DNR655374 DXN655374 EHJ655374 ERF655374 FBB655374 FKX655374 FUT655374 GEP655374 GOL655374 GYH655374 HID655374 HRZ655374 IBV655374 ILR655374 IVN655374 JFJ655374 JPF655374 JZB655374 KIX655374 KST655374 LCP655374 LML655374 LWH655374 MGD655374 MPZ655374 MZV655374 NJR655374 NTN655374 ODJ655374 ONF655374 OXB655374 PGX655374 PQT655374 QAP655374 QKL655374 QUH655374 RED655374 RNZ655374 RXV655374 SHR655374 SRN655374 TBJ655374 TLF655374 TVB655374 UEX655374 UOT655374 UYP655374 VIL655374 VSH655374 WCD655374 WLZ655374 WVV655374 N720910 JJ720910 TF720910 ADB720910 AMX720910 AWT720910 BGP720910 BQL720910 CAH720910 CKD720910 CTZ720910 DDV720910 DNR720910 DXN720910 EHJ720910 ERF720910 FBB720910 FKX720910 FUT720910 GEP720910 GOL720910 GYH720910 HID720910 HRZ720910 IBV720910 ILR720910 IVN720910 JFJ720910 JPF720910 JZB720910 KIX720910 KST720910 LCP720910 LML720910 LWH720910 MGD720910 MPZ720910 MZV720910 NJR720910 NTN720910 ODJ720910 ONF720910 OXB720910 PGX720910 PQT720910 QAP720910 QKL720910 QUH720910 RED720910 RNZ720910 RXV720910 SHR720910 SRN720910 TBJ720910 TLF720910 TVB720910 UEX720910 UOT720910 UYP720910 VIL720910 VSH720910 WCD720910 WLZ720910 WVV720910 N786446 JJ786446 TF786446 ADB786446 AMX786446 AWT786446 BGP786446 BQL786446 CAH786446 CKD786446 CTZ786446 DDV786446 DNR786446 DXN786446 EHJ786446 ERF786446 FBB786446 FKX786446 FUT786446 GEP786446 GOL786446 GYH786446 HID786446 HRZ786446 IBV786446 ILR786446 IVN786446 JFJ786446 JPF786446 JZB786446 KIX786446 KST786446 LCP786446 LML786446 LWH786446 MGD786446 MPZ786446 MZV786446 NJR786446 NTN786446 ODJ786446 ONF786446 OXB786446 PGX786446 PQT786446 QAP786446 QKL786446 QUH786446 RED786446 RNZ786446 RXV786446 SHR786446 SRN786446 TBJ786446 TLF786446 TVB786446 UEX786446 UOT786446 UYP786446 VIL786446 VSH786446 WCD786446 WLZ786446 WVV786446 N851982 JJ851982 TF851982 ADB851982 AMX851982 AWT851982 BGP851982 BQL851982 CAH851982 CKD851982 CTZ851982 DDV851982 DNR851982 DXN851982 EHJ851982 ERF851982 FBB851982 FKX851982 FUT851982 GEP851982 GOL851982 GYH851982 HID851982 HRZ851982 IBV851982 ILR851982 IVN851982 JFJ851982 JPF851982 JZB851982 KIX851982 KST851982 LCP851982 LML851982 LWH851982 MGD851982 MPZ851982 MZV851982 NJR851982 NTN851982 ODJ851982 ONF851982 OXB851982 PGX851982 PQT851982 QAP851982 QKL851982 QUH851982 RED851982 RNZ851982 RXV851982 SHR851982 SRN851982 TBJ851982 TLF851982 TVB851982 UEX851982 UOT851982 UYP851982 VIL851982 VSH851982 WCD851982 WLZ851982 WVV851982 N917518 JJ917518 TF917518 ADB917518 AMX917518 AWT917518 BGP917518 BQL917518 CAH917518 CKD917518 CTZ917518 DDV917518 DNR917518 DXN917518 EHJ917518 ERF917518 FBB917518 FKX917518 FUT917518 GEP917518 GOL917518 GYH917518 HID917518 HRZ917518 IBV917518 ILR917518 IVN917518 JFJ917518 JPF917518 JZB917518 KIX917518 KST917518 LCP917518 LML917518 LWH917518 MGD917518 MPZ917518 MZV917518 NJR917518 NTN917518 ODJ917518 ONF917518 OXB917518 PGX917518 PQT917518 QAP917518 QKL917518 QUH917518 RED917518 RNZ917518 RXV917518 SHR917518 SRN917518 TBJ917518 TLF917518 TVB917518 UEX917518 UOT917518 UYP917518 VIL917518 VSH917518 WCD917518 WLZ917518 WVV917518 N983054 JJ983054 TF983054 ADB983054 AMX983054 AWT983054 BGP983054 BQL983054 CAH983054 CKD983054 CTZ983054 DDV983054 DNR983054 DXN983054 EHJ983054 ERF983054 FBB983054 FKX983054 FUT983054 GEP983054 GOL983054 GYH983054 HID983054 HRZ983054 IBV983054 ILR983054 IVN983054 JFJ983054 JPF983054 JZB983054 KIX983054 KST983054 LCP983054 LML983054 LWH983054 MGD983054 MPZ983054 MZV983054 NJR983054 NTN983054 ODJ983054 ONF983054 OXB983054 PGX983054 PQT983054 QAP983054 QKL983054 QUH983054 RED983054 RNZ983054 RXV983054 SHR983054 SRN983054 TBJ983054 TLF983054 TVB983054 UEX983054 UOT983054 UYP983054 VIL983054 VSH983054 WCD983054 WLZ983054 WVV983054 S15 JO15 TK15 ADG15 ANC15 AWY15 BGU15 BQQ15 CAM15 CKI15 CUE15 DEA15 DNW15 DXS15 EHO15 ERK15 FBG15 FLC15 FUY15 GEU15 GOQ15 GYM15 HII15 HSE15 ICA15 ILW15 IVS15 JFO15 JPK15 JZG15 KJC15 KSY15 LCU15 LMQ15 LWM15 MGI15 MQE15 NAA15 NJW15 NTS15 ODO15 ONK15 OXG15 PHC15 PQY15 QAU15 QKQ15 QUM15 REI15 ROE15 RYA15 SHW15 SRS15 TBO15 TLK15 TVG15 UFC15 UOY15 UYU15 VIQ15 VSM15 WCI15 WME15 WWA15 S65551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S131087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S196623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S262159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S327695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S393231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S458767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S524303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S589839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S655375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S720911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S786447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S851983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S917519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S983055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L65553 JH65553 TD65553 ACZ65553 AMV65553 AWR65553 BGN65553 BQJ65553 CAF65553 CKB65553 CTX65553 DDT65553 DNP65553 DXL65553 EHH65553 ERD65553 FAZ65553 FKV65553 FUR65553 GEN65553 GOJ65553 GYF65553 HIB65553 HRX65553 IBT65553 ILP65553 IVL65553 JFH65553 JPD65553 JYZ65553 KIV65553 KSR65553 LCN65553 LMJ65553 LWF65553 MGB65553 MPX65553 MZT65553 NJP65553 NTL65553 ODH65553 OND65553 OWZ65553 PGV65553 PQR65553 QAN65553 QKJ65553 QUF65553 REB65553 RNX65553 RXT65553 SHP65553 SRL65553 TBH65553 TLD65553 TUZ65553 UEV65553 UOR65553 UYN65553 VIJ65553 VSF65553 WCB65553 WLX65553 WVT65553 L131089 JH131089 TD131089 ACZ131089 AMV131089 AWR131089 BGN131089 BQJ131089 CAF131089 CKB131089 CTX131089 DDT131089 DNP131089 DXL131089 EHH131089 ERD131089 FAZ131089 FKV131089 FUR131089 GEN131089 GOJ131089 GYF131089 HIB131089 HRX131089 IBT131089 ILP131089 IVL131089 JFH131089 JPD131089 JYZ131089 KIV131089 KSR131089 LCN131089 LMJ131089 LWF131089 MGB131089 MPX131089 MZT131089 NJP131089 NTL131089 ODH131089 OND131089 OWZ131089 PGV131089 PQR131089 QAN131089 QKJ131089 QUF131089 REB131089 RNX131089 RXT131089 SHP131089 SRL131089 TBH131089 TLD131089 TUZ131089 UEV131089 UOR131089 UYN131089 VIJ131089 VSF131089 WCB131089 WLX131089 WVT131089 L196625 JH196625 TD196625 ACZ196625 AMV196625 AWR196625 BGN196625 BQJ196625 CAF196625 CKB196625 CTX196625 DDT196625 DNP196625 DXL196625 EHH196625 ERD196625 FAZ196625 FKV196625 FUR196625 GEN196625 GOJ196625 GYF196625 HIB196625 HRX196625 IBT196625 ILP196625 IVL196625 JFH196625 JPD196625 JYZ196625 KIV196625 KSR196625 LCN196625 LMJ196625 LWF196625 MGB196625 MPX196625 MZT196625 NJP196625 NTL196625 ODH196625 OND196625 OWZ196625 PGV196625 PQR196625 QAN196625 QKJ196625 QUF196625 REB196625 RNX196625 RXT196625 SHP196625 SRL196625 TBH196625 TLD196625 TUZ196625 UEV196625 UOR196625 UYN196625 VIJ196625 VSF196625 WCB196625 WLX196625 WVT196625 L262161 JH262161 TD262161 ACZ262161 AMV262161 AWR262161 BGN262161 BQJ262161 CAF262161 CKB262161 CTX262161 DDT262161 DNP262161 DXL262161 EHH262161 ERD262161 FAZ262161 FKV262161 FUR262161 GEN262161 GOJ262161 GYF262161 HIB262161 HRX262161 IBT262161 ILP262161 IVL262161 JFH262161 JPD262161 JYZ262161 KIV262161 KSR262161 LCN262161 LMJ262161 LWF262161 MGB262161 MPX262161 MZT262161 NJP262161 NTL262161 ODH262161 OND262161 OWZ262161 PGV262161 PQR262161 QAN262161 QKJ262161 QUF262161 REB262161 RNX262161 RXT262161 SHP262161 SRL262161 TBH262161 TLD262161 TUZ262161 UEV262161 UOR262161 UYN262161 VIJ262161 VSF262161 WCB262161 WLX262161 WVT262161 L327697 JH327697 TD327697 ACZ327697 AMV327697 AWR327697 BGN327697 BQJ327697 CAF327697 CKB327697 CTX327697 DDT327697 DNP327697 DXL327697 EHH327697 ERD327697 FAZ327697 FKV327697 FUR327697 GEN327697 GOJ327697 GYF327697 HIB327697 HRX327697 IBT327697 ILP327697 IVL327697 JFH327697 JPD327697 JYZ327697 KIV327697 KSR327697 LCN327697 LMJ327697 LWF327697 MGB327697 MPX327697 MZT327697 NJP327697 NTL327697 ODH327697 OND327697 OWZ327697 PGV327697 PQR327697 QAN327697 QKJ327697 QUF327697 REB327697 RNX327697 RXT327697 SHP327697 SRL327697 TBH327697 TLD327697 TUZ327697 UEV327697 UOR327697 UYN327697 VIJ327697 VSF327697 WCB327697 WLX327697 WVT327697 L393233 JH393233 TD393233 ACZ393233 AMV393233 AWR393233 BGN393233 BQJ393233 CAF393233 CKB393233 CTX393233 DDT393233 DNP393233 DXL393233 EHH393233 ERD393233 FAZ393233 FKV393233 FUR393233 GEN393233 GOJ393233 GYF393233 HIB393233 HRX393233 IBT393233 ILP393233 IVL393233 JFH393233 JPD393233 JYZ393233 KIV393233 KSR393233 LCN393233 LMJ393233 LWF393233 MGB393233 MPX393233 MZT393233 NJP393233 NTL393233 ODH393233 OND393233 OWZ393233 PGV393233 PQR393233 QAN393233 QKJ393233 QUF393233 REB393233 RNX393233 RXT393233 SHP393233 SRL393233 TBH393233 TLD393233 TUZ393233 UEV393233 UOR393233 UYN393233 VIJ393233 VSF393233 WCB393233 WLX393233 WVT393233 L458769 JH458769 TD458769 ACZ458769 AMV458769 AWR458769 BGN458769 BQJ458769 CAF458769 CKB458769 CTX458769 DDT458769 DNP458769 DXL458769 EHH458769 ERD458769 FAZ458769 FKV458769 FUR458769 GEN458769 GOJ458769 GYF458769 HIB458769 HRX458769 IBT458769 ILP458769 IVL458769 JFH458769 JPD458769 JYZ458769 KIV458769 KSR458769 LCN458769 LMJ458769 LWF458769 MGB458769 MPX458769 MZT458769 NJP458769 NTL458769 ODH458769 OND458769 OWZ458769 PGV458769 PQR458769 QAN458769 QKJ458769 QUF458769 REB458769 RNX458769 RXT458769 SHP458769 SRL458769 TBH458769 TLD458769 TUZ458769 UEV458769 UOR458769 UYN458769 VIJ458769 VSF458769 WCB458769 WLX458769 WVT458769 L524305 JH524305 TD524305 ACZ524305 AMV524305 AWR524305 BGN524305 BQJ524305 CAF524305 CKB524305 CTX524305 DDT524305 DNP524305 DXL524305 EHH524305 ERD524305 FAZ524305 FKV524305 FUR524305 GEN524305 GOJ524305 GYF524305 HIB524305 HRX524305 IBT524305 ILP524305 IVL524305 JFH524305 JPD524305 JYZ524305 KIV524305 KSR524305 LCN524305 LMJ524305 LWF524305 MGB524305 MPX524305 MZT524305 NJP524305 NTL524305 ODH524305 OND524305 OWZ524305 PGV524305 PQR524305 QAN524305 QKJ524305 QUF524305 REB524305 RNX524305 RXT524305 SHP524305 SRL524305 TBH524305 TLD524305 TUZ524305 UEV524305 UOR524305 UYN524305 VIJ524305 VSF524305 WCB524305 WLX524305 WVT524305 L589841 JH589841 TD589841 ACZ589841 AMV589841 AWR589841 BGN589841 BQJ589841 CAF589841 CKB589841 CTX589841 DDT589841 DNP589841 DXL589841 EHH589841 ERD589841 FAZ589841 FKV589841 FUR589841 GEN589841 GOJ589841 GYF589841 HIB589841 HRX589841 IBT589841 ILP589841 IVL589841 JFH589841 JPD589841 JYZ589841 KIV589841 KSR589841 LCN589841 LMJ589841 LWF589841 MGB589841 MPX589841 MZT589841 NJP589841 NTL589841 ODH589841 OND589841 OWZ589841 PGV589841 PQR589841 QAN589841 QKJ589841 QUF589841 REB589841 RNX589841 RXT589841 SHP589841 SRL589841 TBH589841 TLD589841 TUZ589841 UEV589841 UOR589841 UYN589841 VIJ589841 VSF589841 WCB589841 WLX589841 WVT589841 L655377 JH655377 TD655377 ACZ655377 AMV655377 AWR655377 BGN655377 BQJ655377 CAF655377 CKB655377 CTX655377 DDT655377 DNP655377 DXL655377 EHH655377 ERD655377 FAZ655377 FKV655377 FUR655377 GEN655377 GOJ655377 GYF655377 HIB655377 HRX655377 IBT655377 ILP655377 IVL655377 JFH655377 JPD655377 JYZ655377 KIV655377 KSR655377 LCN655377 LMJ655377 LWF655377 MGB655377 MPX655377 MZT655377 NJP655377 NTL655377 ODH655377 OND655377 OWZ655377 PGV655377 PQR655377 QAN655377 QKJ655377 QUF655377 REB655377 RNX655377 RXT655377 SHP655377 SRL655377 TBH655377 TLD655377 TUZ655377 UEV655377 UOR655377 UYN655377 VIJ655377 VSF655377 WCB655377 WLX655377 WVT655377 L720913 JH720913 TD720913 ACZ720913 AMV720913 AWR720913 BGN720913 BQJ720913 CAF720913 CKB720913 CTX720913 DDT720913 DNP720913 DXL720913 EHH720913 ERD720913 FAZ720913 FKV720913 FUR720913 GEN720913 GOJ720913 GYF720913 HIB720913 HRX720913 IBT720913 ILP720913 IVL720913 JFH720913 JPD720913 JYZ720913 KIV720913 KSR720913 LCN720913 LMJ720913 LWF720913 MGB720913 MPX720913 MZT720913 NJP720913 NTL720913 ODH720913 OND720913 OWZ720913 PGV720913 PQR720913 QAN720913 QKJ720913 QUF720913 REB720913 RNX720913 RXT720913 SHP720913 SRL720913 TBH720913 TLD720913 TUZ720913 UEV720913 UOR720913 UYN720913 VIJ720913 VSF720913 WCB720913 WLX720913 WVT720913 L786449 JH786449 TD786449 ACZ786449 AMV786449 AWR786449 BGN786449 BQJ786449 CAF786449 CKB786449 CTX786449 DDT786449 DNP786449 DXL786449 EHH786449 ERD786449 FAZ786449 FKV786449 FUR786449 GEN786449 GOJ786449 GYF786449 HIB786449 HRX786449 IBT786449 ILP786449 IVL786449 JFH786449 JPD786449 JYZ786449 KIV786449 KSR786449 LCN786449 LMJ786449 LWF786449 MGB786449 MPX786449 MZT786449 NJP786449 NTL786449 ODH786449 OND786449 OWZ786449 PGV786449 PQR786449 QAN786449 QKJ786449 QUF786449 REB786449 RNX786449 RXT786449 SHP786449 SRL786449 TBH786449 TLD786449 TUZ786449 UEV786449 UOR786449 UYN786449 VIJ786449 VSF786449 WCB786449 WLX786449 WVT786449 L851985 JH851985 TD851985 ACZ851985 AMV851985 AWR851985 BGN851985 BQJ851985 CAF851985 CKB851985 CTX851985 DDT851985 DNP851985 DXL851985 EHH851985 ERD851985 FAZ851985 FKV851985 FUR851985 GEN851985 GOJ851985 GYF851985 HIB851985 HRX851985 IBT851985 ILP851985 IVL851985 JFH851985 JPD851985 JYZ851985 KIV851985 KSR851985 LCN851985 LMJ851985 LWF851985 MGB851985 MPX851985 MZT851985 NJP851985 NTL851985 ODH851985 OND851985 OWZ851985 PGV851985 PQR851985 QAN851985 QKJ851985 QUF851985 REB851985 RNX851985 RXT851985 SHP851985 SRL851985 TBH851985 TLD851985 TUZ851985 UEV851985 UOR851985 UYN851985 VIJ851985 VSF851985 WCB851985 WLX851985 WVT851985 L917521 JH917521 TD917521 ACZ917521 AMV917521 AWR917521 BGN917521 BQJ917521 CAF917521 CKB917521 CTX917521 DDT917521 DNP917521 DXL917521 EHH917521 ERD917521 FAZ917521 FKV917521 FUR917521 GEN917521 GOJ917521 GYF917521 HIB917521 HRX917521 IBT917521 ILP917521 IVL917521 JFH917521 JPD917521 JYZ917521 KIV917521 KSR917521 LCN917521 LMJ917521 LWF917521 MGB917521 MPX917521 MZT917521 NJP917521 NTL917521 ODH917521 OND917521 OWZ917521 PGV917521 PQR917521 QAN917521 QKJ917521 QUF917521 REB917521 RNX917521 RXT917521 SHP917521 SRL917521 TBH917521 TLD917521 TUZ917521 UEV917521 UOR917521 UYN917521 VIJ917521 VSF917521 WCB917521 WLX917521 WVT917521 L983057 JH983057 TD983057 ACZ983057 AMV983057 AWR983057 BGN983057 BQJ983057 CAF983057 CKB983057 CTX983057 DDT983057 DNP983057 DXL983057 EHH983057 ERD983057 FAZ983057 FKV983057 FUR983057 GEN983057 GOJ983057 GYF983057 HIB983057 HRX983057 IBT983057 ILP983057 IVL983057 JFH983057 JPD983057 JYZ983057 KIV983057 KSR983057 LCN983057 LMJ983057 LWF983057 MGB983057 MPX983057 MZT983057 NJP983057 NTL983057 ODH983057 OND983057 OWZ983057 PGV983057 PQR983057 QAN983057 QKJ983057 QUF983057 REB983057 RNX983057 RXT983057 SHP983057 SRL983057 TBH983057 TLD983057 TUZ983057 UEV983057 UOR983057 UYN983057 VIJ983057 VSF983057 WCB983057 WLX983057 WVT983057 P17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P65553 JL65553 TH65553 ADD65553 AMZ65553 AWV65553 BGR65553 BQN65553 CAJ65553 CKF65553 CUB65553 DDX65553 DNT65553 DXP65553 EHL65553 ERH65553 FBD65553 FKZ65553 FUV65553 GER65553 GON65553 GYJ65553 HIF65553 HSB65553 IBX65553 ILT65553 IVP65553 JFL65553 JPH65553 JZD65553 KIZ65553 KSV65553 LCR65553 LMN65553 LWJ65553 MGF65553 MQB65553 MZX65553 NJT65553 NTP65553 ODL65553 ONH65553 OXD65553 PGZ65553 PQV65553 QAR65553 QKN65553 QUJ65553 REF65553 ROB65553 RXX65553 SHT65553 SRP65553 TBL65553 TLH65553 TVD65553 UEZ65553 UOV65553 UYR65553 VIN65553 VSJ65553 WCF65553 WMB65553 WVX65553 P131089 JL131089 TH131089 ADD131089 AMZ131089 AWV131089 BGR131089 BQN131089 CAJ131089 CKF131089 CUB131089 DDX131089 DNT131089 DXP131089 EHL131089 ERH131089 FBD131089 FKZ131089 FUV131089 GER131089 GON131089 GYJ131089 HIF131089 HSB131089 IBX131089 ILT131089 IVP131089 JFL131089 JPH131089 JZD131089 KIZ131089 KSV131089 LCR131089 LMN131089 LWJ131089 MGF131089 MQB131089 MZX131089 NJT131089 NTP131089 ODL131089 ONH131089 OXD131089 PGZ131089 PQV131089 QAR131089 QKN131089 QUJ131089 REF131089 ROB131089 RXX131089 SHT131089 SRP131089 TBL131089 TLH131089 TVD131089 UEZ131089 UOV131089 UYR131089 VIN131089 VSJ131089 WCF131089 WMB131089 WVX131089 P196625 JL196625 TH196625 ADD196625 AMZ196625 AWV196625 BGR196625 BQN196625 CAJ196625 CKF196625 CUB196625 DDX196625 DNT196625 DXP196625 EHL196625 ERH196625 FBD196625 FKZ196625 FUV196625 GER196625 GON196625 GYJ196625 HIF196625 HSB196625 IBX196625 ILT196625 IVP196625 JFL196625 JPH196625 JZD196625 KIZ196625 KSV196625 LCR196625 LMN196625 LWJ196625 MGF196625 MQB196625 MZX196625 NJT196625 NTP196625 ODL196625 ONH196625 OXD196625 PGZ196625 PQV196625 QAR196625 QKN196625 QUJ196625 REF196625 ROB196625 RXX196625 SHT196625 SRP196625 TBL196625 TLH196625 TVD196625 UEZ196625 UOV196625 UYR196625 VIN196625 VSJ196625 WCF196625 WMB196625 WVX196625 P262161 JL262161 TH262161 ADD262161 AMZ262161 AWV262161 BGR262161 BQN262161 CAJ262161 CKF262161 CUB262161 DDX262161 DNT262161 DXP262161 EHL262161 ERH262161 FBD262161 FKZ262161 FUV262161 GER262161 GON262161 GYJ262161 HIF262161 HSB262161 IBX262161 ILT262161 IVP262161 JFL262161 JPH262161 JZD262161 KIZ262161 KSV262161 LCR262161 LMN262161 LWJ262161 MGF262161 MQB262161 MZX262161 NJT262161 NTP262161 ODL262161 ONH262161 OXD262161 PGZ262161 PQV262161 QAR262161 QKN262161 QUJ262161 REF262161 ROB262161 RXX262161 SHT262161 SRP262161 TBL262161 TLH262161 TVD262161 UEZ262161 UOV262161 UYR262161 VIN262161 VSJ262161 WCF262161 WMB262161 WVX262161 P327697 JL327697 TH327697 ADD327697 AMZ327697 AWV327697 BGR327697 BQN327697 CAJ327697 CKF327697 CUB327697 DDX327697 DNT327697 DXP327697 EHL327697 ERH327697 FBD327697 FKZ327697 FUV327697 GER327697 GON327697 GYJ327697 HIF327697 HSB327697 IBX327697 ILT327697 IVP327697 JFL327697 JPH327697 JZD327697 KIZ327697 KSV327697 LCR327697 LMN327697 LWJ327697 MGF327697 MQB327697 MZX327697 NJT327697 NTP327697 ODL327697 ONH327697 OXD327697 PGZ327697 PQV327697 QAR327697 QKN327697 QUJ327697 REF327697 ROB327697 RXX327697 SHT327697 SRP327697 TBL327697 TLH327697 TVD327697 UEZ327697 UOV327697 UYR327697 VIN327697 VSJ327697 WCF327697 WMB327697 WVX327697 P393233 JL393233 TH393233 ADD393233 AMZ393233 AWV393233 BGR393233 BQN393233 CAJ393233 CKF393233 CUB393233 DDX393233 DNT393233 DXP393233 EHL393233 ERH393233 FBD393233 FKZ393233 FUV393233 GER393233 GON393233 GYJ393233 HIF393233 HSB393233 IBX393233 ILT393233 IVP393233 JFL393233 JPH393233 JZD393233 KIZ393233 KSV393233 LCR393233 LMN393233 LWJ393233 MGF393233 MQB393233 MZX393233 NJT393233 NTP393233 ODL393233 ONH393233 OXD393233 PGZ393233 PQV393233 QAR393233 QKN393233 QUJ393233 REF393233 ROB393233 RXX393233 SHT393233 SRP393233 TBL393233 TLH393233 TVD393233 UEZ393233 UOV393233 UYR393233 VIN393233 VSJ393233 WCF393233 WMB393233 WVX393233 P458769 JL458769 TH458769 ADD458769 AMZ458769 AWV458769 BGR458769 BQN458769 CAJ458769 CKF458769 CUB458769 DDX458769 DNT458769 DXP458769 EHL458769 ERH458769 FBD458769 FKZ458769 FUV458769 GER458769 GON458769 GYJ458769 HIF458769 HSB458769 IBX458769 ILT458769 IVP458769 JFL458769 JPH458769 JZD458769 KIZ458769 KSV458769 LCR458769 LMN458769 LWJ458769 MGF458769 MQB458769 MZX458769 NJT458769 NTP458769 ODL458769 ONH458769 OXD458769 PGZ458769 PQV458769 QAR458769 QKN458769 QUJ458769 REF458769 ROB458769 RXX458769 SHT458769 SRP458769 TBL458769 TLH458769 TVD458769 UEZ458769 UOV458769 UYR458769 VIN458769 VSJ458769 WCF458769 WMB458769 WVX458769 P524305 JL524305 TH524305 ADD524305 AMZ524305 AWV524305 BGR524305 BQN524305 CAJ524305 CKF524305 CUB524305 DDX524305 DNT524305 DXP524305 EHL524305 ERH524305 FBD524305 FKZ524305 FUV524305 GER524305 GON524305 GYJ524305 HIF524305 HSB524305 IBX524305 ILT524305 IVP524305 JFL524305 JPH524305 JZD524305 KIZ524305 KSV524305 LCR524305 LMN524305 LWJ524305 MGF524305 MQB524305 MZX524305 NJT524305 NTP524305 ODL524305 ONH524305 OXD524305 PGZ524305 PQV524305 QAR524305 QKN524305 QUJ524305 REF524305 ROB524305 RXX524305 SHT524305 SRP524305 TBL524305 TLH524305 TVD524305 UEZ524305 UOV524305 UYR524305 VIN524305 VSJ524305 WCF524305 WMB524305 WVX524305 P589841 JL589841 TH589841 ADD589841 AMZ589841 AWV589841 BGR589841 BQN589841 CAJ589841 CKF589841 CUB589841 DDX589841 DNT589841 DXP589841 EHL589841 ERH589841 FBD589841 FKZ589841 FUV589841 GER589841 GON589841 GYJ589841 HIF589841 HSB589841 IBX589841 ILT589841 IVP589841 JFL589841 JPH589841 JZD589841 KIZ589841 KSV589841 LCR589841 LMN589841 LWJ589841 MGF589841 MQB589841 MZX589841 NJT589841 NTP589841 ODL589841 ONH589841 OXD589841 PGZ589841 PQV589841 QAR589841 QKN589841 QUJ589841 REF589841 ROB589841 RXX589841 SHT589841 SRP589841 TBL589841 TLH589841 TVD589841 UEZ589841 UOV589841 UYR589841 VIN589841 VSJ589841 WCF589841 WMB589841 WVX589841 P655377 JL655377 TH655377 ADD655377 AMZ655377 AWV655377 BGR655377 BQN655377 CAJ655377 CKF655377 CUB655377 DDX655377 DNT655377 DXP655377 EHL655377 ERH655377 FBD655377 FKZ655377 FUV655377 GER655377 GON655377 GYJ655377 HIF655377 HSB655377 IBX655377 ILT655377 IVP655377 JFL655377 JPH655377 JZD655377 KIZ655377 KSV655377 LCR655377 LMN655377 LWJ655377 MGF655377 MQB655377 MZX655377 NJT655377 NTP655377 ODL655377 ONH655377 OXD655377 PGZ655377 PQV655377 QAR655377 QKN655377 QUJ655377 REF655377 ROB655377 RXX655377 SHT655377 SRP655377 TBL655377 TLH655377 TVD655377 UEZ655377 UOV655377 UYR655377 VIN655377 VSJ655377 WCF655377 WMB655377 WVX655377 P720913 JL720913 TH720913 ADD720913 AMZ720913 AWV720913 BGR720913 BQN720913 CAJ720913 CKF720913 CUB720913 DDX720913 DNT720913 DXP720913 EHL720913 ERH720913 FBD720913 FKZ720913 FUV720913 GER720913 GON720913 GYJ720913 HIF720913 HSB720913 IBX720913 ILT720913 IVP720913 JFL720913 JPH720913 JZD720913 KIZ720913 KSV720913 LCR720913 LMN720913 LWJ720913 MGF720913 MQB720913 MZX720913 NJT720913 NTP720913 ODL720913 ONH720913 OXD720913 PGZ720913 PQV720913 QAR720913 QKN720913 QUJ720913 REF720913 ROB720913 RXX720913 SHT720913 SRP720913 TBL720913 TLH720913 TVD720913 UEZ720913 UOV720913 UYR720913 VIN720913 VSJ720913 WCF720913 WMB720913 WVX720913 P786449 JL786449 TH786449 ADD786449 AMZ786449 AWV786449 BGR786449 BQN786449 CAJ786449 CKF786449 CUB786449 DDX786449 DNT786449 DXP786449 EHL786449 ERH786449 FBD786449 FKZ786449 FUV786449 GER786449 GON786449 GYJ786449 HIF786449 HSB786449 IBX786449 ILT786449 IVP786449 JFL786449 JPH786449 JZD786449 KIZ786449 KSV786449 LCR786449 LMN786449 LWJ786449 MGF786449 MQB786449 MZX786449 NJT786449 NTP786449 ODL786449 ONH786449 OXD786449 PGZ786449 PQV786449 QAR786449 QKN786449 QUJ786449 REF786449 ROB786449 RXX786449 SHT786449 SRP786449 TBL786449 TLH786449 TVD786449 UEZ786449 UOV786449 UYR786449 VIN786449 VSJ786449 WCF786449 WMB786449 WVX786449 P851985 JL851985 TH851985 ADD851985 AMZ851985 AWV851985 BGR851985 BQN851985 CAJ851985 CKF851985 CUB851985 DDX851985 DNT851985 DXP851985 EHL851985 ERH851985 FBD851985 FKZ851985 FUV851985 GER851985 GON851985 GYJ851985 HIF851985 HSB851985 IBX851985 ILT851985 IVP851985 JFL851985 JPH851985 JZD851985 KIZ851985 KSV851985 LCR851985 LMN851985 LWJ851985 MGF851985 MQB851985 MZX851985 NJT851985 NTP851985 ODL851985 ONH851985 OXD851985 PGZ851985 PQV851985 QAR851985 QKN851985 QUJ851985 REF851985 ROB851985 RXX851985 SHT851985 SRP851985 TBL851985 TLH851985 TVD851985 UEZ851985 UOV851985 UYR851985 VIN851985 VSJ851985 WCF851985 WMB851985 WVX851985 P917521 JL917521 TH917521 ADD917521 AMZ917521 AWV917521 BGR917521 BQN917521 CAJ917521 CKF917521 CUB917521 DDX917521 DNT917521 DXP917521 EHL917521 ERH917521 FBD917521 FKZ917521 FUV917521 GER917521 GON917521 GYJ917521 HIF917521 HSB917521 IBX917521 ILT917521 IVP917521 JFL917521 JPH917521 JZD917521 KIZ917521 KSV917521 LCR917521 LMN917521 LWJ917521 MGF917521 MQB917521 MZX917521 NJT917521 NTP917521 ODL917521 ONH917521 OXD917521 PGZ917521 PQV917521 QAR917521 QKN917521 QUJ917521 REF917521 ROB917521 RXX917521 SHT917521 SRP917521 TBL917521 TLH917521 TVD917521 UEZ917521 UOV917521 UYR917521 VIN917521 VSJ917521 WCF917521 WMB917521 WVX917521 P983057 JL983057 TH983057 ADD983057 AMZ983057 AWV983057 BGR983057 BQN983057 CAJ983057 CKF983057 CUB983057 DDX983057 DNT983057 DXP983057 EHL983057 ERH983057 FBD983057 FKZ983057 FUV983057 GER983057 GON983057 GYJ983057 HIF983057 HSB983057 IBX983057 ILT983057 IVP983057 JFL983057 JPH983057 JZD983057 KIZ983057 KSV983057 LCR983057 LMN983057 LWJ983057 MGF983057 MQB983057 MZX983057 NJT983057 NTP983057 ODL983057 ONH983057 OXD983057 PGZ983057 PQV983057 QAR983057 QKN983057 QUJ983057 REF983057 ROB983057 RXX983057 SHT983057 SRP983057 TBL983057 TLH983057 TVD983057 UEZ983057 UOV983057 UYR983057 VIN983057 VSJ983057 WCF983057 WMB983057 WVX983057 T17 JP17 TL17 ADH17 AND17 AWZ17 BGV17 BQR17 CAN17 CKJ17 CUF17 DEB17 DNX17 DXT17 EHP17 ERL17 FBH17 FLD17 FUZ17 GEV17 GOR17 GYN17 HIJ17 HSF17 ICB17 ILX17 IVT17 JFP17 JPL17 JZH17 KJD17 KSZ17 LCV17 LMR17 LWN17 MGJ17 MQF17 NAB17 NJX17 NTT17 ODP17 ONL17 OXH17 PHD17 PQZ17 QAV17 QKR17 QUN17 REJ17 ROF17 RYB17 SHX17 SRT17 TBP17 TLL17 TVH17 UFD17 UOZ17 UYV17 VIR17 VSN17 WCJ17 WMF17 WWB17 T65553 JP65553 TL65553 ADH65553 AND65553 AWZ65553 BGV65553 BQR65553 CAN65553 CKJ65553 CUF65553 DEB65553 DNX65553 DXT65553 EHP65553 ERL65553 FBH65553 FLD65553 FUZ65553 GEV65553 GOR65553 GYN65553 HIJ65553 HSF65553 ICB65553 ILX65553 IVT65553 JFP65553 JPL65553 JZH65553 KJD65553 KSZ65553 LCV65553 LMR65553 LWN65553 MGJ65553 MQF65553 NAB65553 NJX65553 NTT65553 ODP65553 ONL65553 OXH65553 PHD65553 PQZ65553 QAV65553 QKR65553 QUN65553 REJ65553 ROF65553 RYB65553 SHX65553 SRT65553 TBP65553 TLL65553 TVH65553 UFD65553 UOZ65553 UYV65553 VIR65553 VSN65553 WCJ65553 WMF65553 WWB65553 T131089 JP131089 TL131089 ADH131089 AND131089 AWZ131089 BGV131089 BQR131089 CAN131089 CKJ131089 CUF131089 DEB131089 DNX131089 DXT131089 EHP131089 ERL131089 FBH131089 FLD131089 FUZ131089 GEV131089 GOR131089 GYN131089 HIJ131089 HSF131089 ICB131089 ILX131089 IVT131089 JFP131089 JPL131089 JZH131089 KJD131089 KSZ131089 LCV131089 LMR131089 LWN131089 MGJ131089 MQF131089 NAB131089 NJX131089 NTT131089 ODP131089 ONL131089 OXH131089 PHD131089 PQZ131089 QAV131089 QKR131089 QUN131089 REJ131089 ROF131089 RYB131089 SHX131089 SRT131089 TBP131089 TLL131089 TVH131089 UFD131089 UOZ131089 UYV131089 VIR131089 VSN131089 WCJ131089 WMF131089 WWB131089 T196625 JP196625 TL196625 ADH196625 AND196625 AWZ196625 BGV196625 BQR196625 CAN196625 CKJ196625 CUF196625 DEB196625 DNX196625 DXT196625 EHP196625 ERL196625 FBH196625 FLD196625 FUZ196625 GEV196625 GOR196625 GYN196625 HIJ196625 HSF196625 ICB196625 ILX196625 IVT196625 JFP196625 JPL196625 JZH196625 KJD196625 KSZ196625 LCV196625 LMR196625 LWN196625 MGJ196625 MQF196625 NAB196625 NJX196625 NTT196625 ODP196625 ONL196625 OXH196625 PHD196625 PQZ196625 QAV196625 QKR196625 QUN196625 REJ196625 ROF196625 RYB196625 SHX196625 SRT196625 TBP196625 TLL196625 TVH196625 UFD196625 UOZ196625 UYV196625 VIR196625 VSN196625 WCJ196625 WMF196625 WWB196625 T262161 JP262161 TL262161 ADH262161 AND262161 AWZ262161 BGV262161 BQR262161 CAN262161 CKJ262161 CUF262161 DEB262161 DNX262161 DXT262161 EHP262161 ERL262161 FBH262161 FLD262161 FUZ262161 GEV262161 GOR262161 GYN262161 HIJ262161 HSF262161 ICB262161 ILX262161 IVT262161 JFP262161 JPL262161 JZH262161 KJD262161 KSZ262161 LCV262161 LMR262161 LWN262161 MGJ262161 MQF262161 NAB262161 NJX262161 NTT262161 ODP262161 ONL262161 OXH262161 PHD262161 PQZ262161 QAV262161 QKR262161 QUN262161 REJ262161 ROF262161 RYB262161 SHX262161 SRT262161 TBP262161 TLL262161 TVH262161 UFD262161 UOZ262161 UYV262161 VIR262161 VSN262161 WCJ262161 WMF262161 WWB262161 T327697 JP327697 TL327697 ADH327697 AND327697 AWZ327697 BGV327697 BQR327697 CAN327697 CKJ327697 CUF327697 DEB327697 DNX327697 DXT327697 EHP327697 ERL327697 FBH327697 FLD327697 FUZ327697 GEV327697 GOR327697 GYN327697 HIJ327697 HSF327697 ICB327697 ILX327697 IVT327697 JFP327697 JPL327697 JZH327697 KJD327697 KSZ327697 LCV327697 LMR327697 LWN327697 MGJ327697 MQF327697 NAB327697 NJX327697 NTT327697 ODP327697 ONL327697 OXH327697 PHD327697 PQZ327697 QAV327697 QKR327697 QUN327697 REJ327697 ROF327697 RYB327697 SHX327697 SRT327697 TBP327697 TLL327697 TVH327697 UFD327697 UOZ327697 UYV327697 VIR327697 VSN327697 WCJ327697 WMF327697 WWB327697 T393233 JP393233 TL393233 ADH393233 AND393233 AWZ393233 BGV393233 BQR393233 CAN393233 CKJ393233 CUF393233 DEB393233 DNX393233 DXT393233 EHP393233 ERL393233 FBH393233 FLD393233 FUZ393233 GEV393233 GOR393233 GYN393233 HIJ393233 HSF393233 ICB393233 ILX393233 IVT393233 JFP393233 JPL393233 JZH393233 KJD393233 KSZ393233 LCV393233 LMR393233 LWN393233 MGJ393233 MQF393233 NAB393233 NJX393233 NTT393233 ODP393233 ONL393233 OXH393233 PHD393233 PQZ393233 QAV393233 QKR393233 QUN393233 REJ393233 ROF393233 RYB393233 SHX393233 SRT393233 TBP393233 TLL393233 TVH393233 UFD393233 UOZ393233 UYV393233 VIR393233 VSN393233 WCJ393233 WMF393233 WWB393233 T458769 JP458769 TL458769 ADH458769 AND458769 AWZ458769 BGV458769 BQR458769 CAN458769 CKJ458769 CUF458769 DEB458769 DNX458769 DXT458769 EHP458769 ERL458769 FBH458769 FLD458769 FUZ458769 GEV458769 GOR458769 GYN458769 HIJ458769 HSF458769 ICB458769 ILX458769 IVT458769 JFP458769 JPL458769 JZH458769 KJD458769 KSZ458769 LCV458769 LMR458769 LWN458769 MGJ458769 MQF458769 NAB458769 NJX458769 NTT458769 ODP458769 ONL458769 OXH458769 PHD458769 PQZ458769 QAV458769 QKR458769 QUN458769 REJ458769 ROF458769 RYB458769 SHX458769 SRT458769 TBP458769 TLL458769 TVH458769 UFD458769 UOZ458769 UYV458769 VIR458769 VSN458769 WCJ458769 WMF458769 WWB458769 T524305 JP524305 TL524305 ADH524305 AND524305 AWZ524305 BGV524305 BQR524305 CAN524305 CKJ524305 CUF524305 DEB524305 DNX524305 DXT524305 EHP524305 ERL524305 FBH524305 FLD524305 FUZ524305 GEV524305 GOR524305 GYN524305 HIJ524305 HSF524305 ICB524305 ILX524305 IVT524305 JFP524305 JPL524305 JZH524305 KJD524305 KSZ524305 LCV524305 LMR524305 LWN524305 MGJ524305 MQF524305 NAB524305 NJX524305 NTT524305 ODP524305 ONL524305 OXH524305 PHD524305 PQZ524305 QAV524305 QKR524305 QUN524305 REJ524305 ROF524305 RYB524305 SHX524305 SRT524305 TBP524305 TLL524305 TVH524305 UFD524305 UOZ524305 UYV524305 VIR524305 VSN524305 WCJ524305 WMF524305 WWB524305 T589841 JP589841 TL589841 ADH589841 AND589841 AWZ589841 BGV589841 BQR589841 CAN589841 CKJ589841 CUF589841 DEB589841 DNX589841 DXT589841 EHP589841 ERL589841 FBH589841 FLD589841 FUZ589841 GEV589841 GOR589841 GYN589841 HIJ589841 HSF589841 ICB589841 ILX589841 IVT589841 JFP589841 JPL589841 JZH589841 KJD589841 KSZ589841 LCV589841 LMR589841 LWN589841 MGJ589841 MQF589841 NAB589841 NJX589841 NTT589841 ODP589841 ONL589841 OXH589841 PHD589841 PQZ589841 QAV589841 QKR589841 QUN589841 REJ589841 ROF589841 RYB589841 SHX589841 SRT589841 TBP589841 TLL589841 TVH589841 UFD589841 UOZ589841 UYV589841 VIR589841 VSN589841 WCJ589841 WMF589841 WWB589841 T655377 JP655377 TL655377 ADH655377 AND655377 AWZ655377 BGV655377 BQR655377 CAN655377 CKJ655377 CUF655377 DEB655377 DNX655377 DXT655377 EHP655377 ERL655377 FBH655377 FLD655377 FUZ655377 GEV655377 GOR655377 GYN655377 HIJ655377 HSF655377 ICB655377 ILX655377 IVT655377 JFP655377 JPL655377 JZH655377 KJD655377 KSZ655377 LCV655377 LMR655377 LWN655377 MGJ655377 MQF655377 NAB655377 NJX655377 NTT655377 ODP655377 ONL655377 OXH655377 PHD655377 PQZ655377 QAV655377 QKR655377 QUN655377 REJ655377 ROF655377 RYB655377 SHX655377 SRT655377 TBP655377 TLL655377 TVH655377 UFD655377 UOZ655377 UYV655377 VIR655377 VSN655377 WCJ655377 WMF655377 WWB655377 T720913 JP720913 TL720913 ADH720913 AND720913 AWZ720913 BGV720913 BQR720913 CAN720913 CKJ720913 CUF720913 DEB720913 DNX720913 DXT720913 EHP720913 ERL720913 FBH720913 FLD720913 FUZ720913 GEV720913 GOR720913 GYN720913 HIJ720913 HSF720913 ICB720913 ILX720913 IVT720913 JFP720913 JPL720913 JZH720913 KJD720913 KSZ720913 LCV720913 LMR720913 LWN720913 MGJ720913 MQF720913 NAB720913 NJX720913 NTT720913 ODP720913 ONL720913 OXH720913 PHD720913 PQZ720913 QAV720913 QKR720913 QUN720913 REJ720913 ROF720913 RYB720913 SHX720913 SRT720913 TBP720913 TLL720913 TVH720913 UFD720913 UOZ720913 UYV720913 VIR720913 VSN720913 WCJ720913 WMF720913 WWB720913 T786449 JP786449 TL786449 ADH786449 AND786449 AWZ786449 BGV786449 BQR786449 CAN786449 CKJ786449 CUF786449 DEB786449 DNX786449 DXT786449 EHP786449 ERL786449 FBH786449 FLD786449 FUZ786449 GEV786449 GOR786449 GYN786449 HIJ786449 HSF786449 ICB786449 ILX786449 IVT786449 JFP786449 JPL786449 JZH786449 KJD786449 KSZ786449 LCV786449 LMR786449 LWN786449 MGJ786449 MQF786449 NAB786449 NJX786449 NTT786449 ODP786449 ONL786449 OXH786449 PHD786449 PQZ786449 QAV786449 QKR786449 QUN786449 REJ786449 ROF786449 RYB786449 SHX786449 SRT786449 TBP786449 TLL786449 TVH786449 UFD786449 UOZ786449 UYV786449 VIR786449 VSN786449 WCJ786449 WMF786449 WWB786449 T851985 JP851985 TL851985 ADH851985 AND851985 AWZ851985 BGV851985 BQR851985 CAN851985 CKJ851985 CUF851985 DEB851985 DNX851985 DXT851985 EHP851985 ERL851985 FBH851985 FLD851985 FUZ851985 GEV851985 GOR851985 GYN851985 HIJ851985 HSF851985 ICB851985 ILX851985 IVT851985 JFP851985 JPL851985 JZH851985 KJD851985 KSZ851985 LCV851985 LMR851985 LWN851985 MGJ851985 MQF851985 NAB851985 NJX851985 NTT851985 ODP851985 ONL851985 OXH851985 PHD851985 PQZ851985 QAV851985 QKR851985 QUN851985 REJ851985 ROF851985 RYB851985 SHX851985 SRT851985 TBP851985 TLL851985 TVH851985 UFD851985 UOZ851985 UYV851985 VIR851985 VSN851985 WCJ851985 WMF851985 WWB851985 T917521 JP917521 TL917521 ADH917521 AND917521 AWZ917521 BGV917521 BQR917521 CAN917521 CKJ917521 CUF917521 DEB917521 DNX917521 DXT917521 EHP917521 ERL917521 FBH917521 FLD917521 FUZ917521 GEV917521 GOR917521 GYN917521 HIJ917521 HSF917521 ICB917521 ILX917521 IVT917521 JFP917521 JPL917521 JZH917521 KJD917521 KSZ917521 LCV917521 LMR917521 LWN917521 MGJ917521 MQF917521 NAB917521 NJX917521 NTT917521 ODP917521 ONL917521 OXH917521 PHD917521 PQZ917521 QAV917521 QKR917521 QUN917521 REJ917521 ROF917521 RYB917521 SHX917521 SRT917521 TBP917521 TLL917521 TVH917521 UFD917521 UOZ917521 UYV917521 VIR917521 VSN917521 WCJ917521 WMF917521 WWB917521 T983057 JP983057 TL983057 ADH983057 AND983057 AWZ983057 BGV983057 BQR983057 CAN983057 CKJ983057 CUF983057 DEB983057 DNX983057 DXT983057 EHP983057 ERL983057 FBH983057 FLD983057 FUZ983057 GEV983057 GOR983057 GYN983057 HIJ983057 HSF983057 ICB983057 ILX983057 IVT983057 JFP983057 JPL983057 JZH983057 KJD983057 KSZ983057 LCV983057 LMR983057 LWN983057 MGJ983057 MQF983057 NAB983057 NJX983057 NTT983057 ODP983057 ONL983057 OXH983057 PHD983057 PQZ983057 QAV983057 QKR983057 QUN983057 REJ983057 ROF983057 RYB983057 SHX983057 SRT983057 TBP983057 TLL983057 TVH983057 UFD983057 UOZ983057 UYV983057 VIR983057 VSN983057 WCJ983057 WMF983057 WWB983057 F23:F24 JB23:JB24 SX23:SX24 ACT23:ACT24 AMP23:AMP24 AWL23:AWL24 BGH23:BGH24 BQD23:BQD24 BZZ23:BZZ24 CJV23:CJV24 CTR23:CTR24 DDN23:DDN24 DNJ23:DNJ24 DXF23:DXF24 EHB23:EHB24 EQX23:EQX24 FAT23:FAT24 FKP23:FKP24 FUL23:FUL24 GEH23:GEH24 GOD23:GOD24 GXZ23:GXZ24 HHV23:HHV24 HRR23:HRR24 IBN23:IBN24 ILJ23:ILJ24 IVF23:IVF24 JFB23:JFB24 JOX23:JOX24 JYT23:JYT24 KIP23:KIP24 KSL23:KSL24 LCH23:LCH24 LMD23:LMD24 LVZ23:LVZ24 MFV23:MFV24 MPR23:MPR24 MZN23:MZN24 NJJ23:NJJ24 NTF23:NTF24 ODB23:ODB24 OMX23:OMX24 OWT23:OWT24 PGP23:PGP24 PQL23:PQL24 QAH23:QAH24 QKD23:QKD24 QTZ23:QTZ24 RDV23:RDV24 RNR23:RNR24 RXN23:RXN24 SHJ23:SHJ24 SRF23:SRF24 TBB23:TBB24 TKX23:TKX24 TUT23:TUT24 UEP23:UEP24 UOL23:UOL24 UYH23:UYH24 VID23:VID24 VRZ23:VRZ24 WBV23:WBV24 WLR23:WLR24 WVN23:WVN24 F65559:F65560 JB65559:JB65560 SX65559:SX65560 ACT65559:ACT65560 AMP65559:AMP65560 AWL65559:AWL65560 BGH65559:BGH65560 BQD65559:BQD65560 BZZ65559:BZZ65560 CJV65559:CJV65560 CTR65559:CTR65560 DDN65559:DDN65560 DNJ65559:DNJ65560 DXF65559:DXF65560 EHB65559:EHB65560 EQX65559:EQX65560 FAT65559:FAT65560 FKP65559:FKP65560 FUL65559:FUL65560 GEH65559:GEH65560 GOD65559:GOD65560 GXZ65559:GXZ65560 HHV65559:HHV65560 HRR65559:HRR65560 IBN65559:IBN65560 ILJ65559:ILJ65560 IVF65559:IVF65560 JFB65559:JFB65560 JOX65559:JOX65560 JYT65559:JYT65560 KIP65559:KIP65560 KSL65559:KSL65560 LCH65559:LCH65560 LMD65559:LMD65560 LVZ65559:LVZ65560 MFV65559:MFV65560 MPR65559:MPR65560 MZN65559:MZN65560 NJJ65559:NJJ65560 NTF65559:NTF65560 ODB65559:ODB65560 OMX65559:OMX65560 OWT65559:OWT65560 PGP65559:PGP65560 PQL65559:PQL65560 QAH65559:QAH65560 QKD65559:QKD65560 QTZ65559:QTZ65560 RDV65559:RDV65560 RNR65559:RNR65560 RXN65559:RXN65560 SHJ65559:SHJ65560 SRF65559:SRF65560 TBB65559:TBB65560 TKX65559:TKX65560 TUT65559:TUT65560 UEP65559:UEP65560 UOL65559:UOL65560 UYH65559:UYH65560 VID65559:VID65560 VRZ65559:VRZ65560 WBV65559:WBV65560 WLR65559:WLR65560 WVN65559:WVN65560 F131095:F131096 JB131095:JB131096 SX131095:SX131096 ACT131095:ACT131096 AMP131095:AMP131096 AWL131095:AWL131096 BGH131095:BGH131096 BQD131095:BQD131096 BZZ131095:BZZ131096 CJV131095:CJV131096 CTR131095:CTR131096 DDN131095:DDN131096 DNJ131095:DNJ131096 DXF131095:DXF131096 EHB131095:EHB131096 EQX131095:EQX131096 FAT131095:FAT131096 FKP131095:FKP131096 FUL131095:FUL131096 GEH131095:GEH131096 GOD131095:GOD131096 GXZ131095:GXZ131096 HHV131095:HHV131096 HRR131095:HRR131096 IBN131095:IBN131096 ILJ131095:ILJ131096 IVF131095:IVF131096 JFB131095:JFB131096 JOX131095:JOX131096 JYT131095:JYT131096 KIP131095:KIP131096 KSL131095:KSL131096 LCH131095:LCH131096 LMD131095:LMD131096 LVZ131095:LVZ131096 MFV131095:MFV131096 MPR131095:MPR131096 MZN131095:MZN131096 NJJ131095:NJJ131096 NTF131095:NTF131096 ODB131095:ODB131096 OMX131095:OMX131096 OWT131095:OWT131096 PGP131095:PGP131096 PQL131095:PQL131096 QAH131095:QAH131096 QKD131095:QKD131096 QTZ131095:QTZ131096 RDV131095:RDV131096 RNR131095:RNR131096 RXN131095:RXN131096 SHJ131095:SHJ131096 SRF131095:SRF131096 TBB131095:TBB131096 TKX131095:TKX131096 TUT131095:TUT131096 UEP131095:UEP131096 UOL131095:UOL131096 UYH131095:UYH131096 VID131095:VID131096 VRZ131095:VRZ131096 WBV131095:WBV131096 WLR131095:WLR131096 WVN131095:WVN131096 F196631:F196632 JB196631:JB196632 SX196631:SX196632 ACT196631:ACT196632 AMP196631:AMP196632 AWL196631:AWL196632 BGH196631:BGH196632 BQD196631:BQD196632 BZZ196631:BZZ196632 CJV196631:CJV196632 CTR196631:CTR196632 DDN196631:DDN196632 DNJ196631:DNJ196632 DXF196631:DXF196632 EHB196631:EHB196632 EQX196631:EQX196632 FAT196631:FAT196632 FKP196631:FKP196632 FUL196631:FUL196632 GEH196631:GEH196632 GOD196631:GOD196632 GXZ196631:GXZ196632 HHV196631:HHV196632 HRR196631:HRR196632 IBN196631:IBN196632 ILJ196631:ILJ196632 IVF196631:IVF196632 JFB196631:JFB196632 JOX196631:JOX196632 JYT196631:JYT196632 KIP196631:KIP196632 KSL196631:KSL196632 LCH196631:LCH196632 LMD196631:LMD196632 LVZ196631:LVZ196632 MFV196631:MFV196632 MPR196631:MPR196632 MZN196631:MZN196632 NJJ196631:NJJ196632 NTF196631:NTF196632 ODB196631:ODB196632 OMX196631:OMX196632 OWT196631:OWT196632 PGP196631:PGP196632 PQL196631:PQL196632 QAH196631:QAH196632 QKD196631:QKD196632 QTZ196631:QTZ196632 RDV196631:RDV196632 RNR196631:RNR196632 RXN196631:RXN196632 SHJ196631:SHJ196632 SRF196631:SRF196632 TBB196631:TBB196632 TKX196631:TKX196632 TUT196631:TUT196632 UEP196631:UEP196632 UOL196631:UOL196632 UYH196631:UYH196632 VID196631:VID196632 VRZ196631:VRZ196632 WBV196631:WBV196632 WLR196631:WLR196632 WVN196631:WVN196632 F262167:F262168 JB262167:JB262168 SX262167:SX262168 ACT262167:ACT262168 AMP262167:AMP262168 AWL262167:AWL262168 BGH262167:BGH262168 BQD262167:BQD262168 BZZ262167:BZZ262168 CJV262167:CJV262168 CTR262167:CTR262168 DDN262167:DDN262168 DNJ262167:DNJ262168 DXF262167:DXF262168 EHB262167:EHB262168 EQX262167:EQX262168 FAT262167:FAT262168 FKP262167:FKP262168 FUL262167:FUL262168 GEH262167:GEH262168 GOD262167:GOD262168 GXZ262167:GXZ262168 HHV262167:HHV262168 HRR262167:HRR262168 IBN262167:IBN262168 ILJ262167:ILJ262168 IVF262167:IVF262168 JFB262167:JFB262168 JOX262167:JOX262168 JYT262167:JYT262168 KIP262167:KIP262168 KSL262167:KSL262168 LCH262167:LCH262168 LMD262167:LMD262168 LVZ262167:LVZ262168 MFV262167:MFV262168 MPR262167:MPR262168 MZN262167:MZN262168 NJJ262167:NJJ262168 NTF262167:NTF262168 ODB262167:ODB262168 OMX262167:OMX262168 OWT262167:OWT262168 PGP262167:PGP262168 PQL262167:PQL262168 QAH262167:QAH262168 QKD262167:QKD262168 QTZ262167:QTZ262168 RDV262167:RDV262168 RNR262167:RNR262168 RXN262167:RXN262168 SHJ262167:SHJ262168 SRF262167:SRF262168 TBB262167:TBB262168 TKX262167:TKX262168 TUT262167:TUT262168 UEP262167:UEP262168 UOL262167:UOL262168 UYH262167:UYH262168 VID262167:VID262168 VRZ262167:VRZ262168 WBV262167:WBV262168 WLR262167:WLR262168 WVN262167:WVN262168 F327703:F327704 JB327703:JB327704 SX327703:SX327704 ACT327703:ACT327704 AMP327703:AMP327704 AWL327703:AWL327704 BGH327703:BGH327704 BQD327703:BQD327704 BZZ327703:BZZ327704 CJV327703:CJV327704 CTR327703:CTR327704 DDN327703:DDN327704 DNJ327703:DNJ327704 DXF327703:DXF327704 EHB327703:EHB327704 EQX327703:EQX327704 FAT327703:FAT327704 FKP327703:FKP327704 FUL327703:FUL327704 GEH327703:GEH327704 GOD327703:GOD327704 GXZ327703:GXZ327704 HHV327703:HHV327704 HRR327703:HRR327704 IBN327703:IBN327704 ILJ327703:ILJ327704 IVF327703:IVF327704 JFB327703:JFB327704 JOX327703:JOX327704 JYT327703:JYT327704 KIP327703:KIP327704 KSL327703:KSL327704 LCH327703:LCH327704 LMD327703:LMD327704 LVZ327703:LVZ327704 MFV327703:MFV327704 MPR327703:MPR327704 MZN327703:MZN327704 NJJ327703:NJJ327704 NTF327703:NTF327704 ODB327703:ODB327704 OMX327703:OMX327704 OWT327703:OWT327704 PGP327703:PGP327704 PQL327703:PQL327704 QAH327703:QAH327704 QKD327703:QKD327704 QTZ327703:QTZ327704 RDV327703:RDV327704 RNR327703:RNR327704 RXN327703:RXN327704 SHJ327703:SHJ327704 SRF327703:SRF327704 TBB327703:TBB327704 TKX327703:TKX327704 TUT327703:TUT327704 UEP327703:UEP327704 UOL327703:UOL327704 UYH327703:UYH327704 VID327703:VID327704 VRZ327703:VRZ327704 WBV327703:WBV327704 WLR327703:WLR327704 WVN327703:WVN327704 F393239:F393240 JB393239:JB393240 SX393239:SX393240 ACT393239:ACT393240 AMP393239:AMP393240 AWL393239:AWL393240 BGH393239:BGH393240 BQD393239:BQD393240 BZZ393239:BZZ393240 CJV393239:CJV393240 CTR393239:CTR393240 DDN393239:DDN393240 DNJ393239:DNJ393240 DXF393239:DXF393240 EHB393239:EHB393240 EQX393239:EQX393240 FAT393239:FAT393240 FKP393239:FKP393240 FUL393239:FUL393240 GEH393239:GEH393240 GOD393239:GOD393240 GXZ393239:GXZ393240 HHV393239:HHV393240 HRR393239:HRR393240 IBN393239:IBN393240 ILJ393239:ILJ393240 IVF393239:IVF393240 JFB393239:JFB393240 JOX393239:JOX393240 JYT393239:JYT393240 KIP393239:KIP393240 KSL393239:KSL393240 LCH393239:LCH393240 LMD393239:LMD393240 LVZ393239:LVZ393240 MFV393239:MFV393240 MPR393239:MPR393240 MZN393239:MZN393240 NJJ393239:NJJ393240 NTF393239:NTF393240 ODB393239:ODB393240 OMX393239:OMX393240 OWT393239:OWT393240 PGP393239:PGP393240 PQL393239:PQL393240 QAH393239:QAH393240 QKD393239:QKD393240 QTZ393239:QTZ393240 RDV393239:RDV393240 RNR393239:RNR393240 RXN393239:RXN393240 SHJ393239:SHJ393240 SRF393239:SRF393240 TBB393239:TBB393240 TKX393239:TKX393240 TUT393239:TUT393240 UEP393239:UEP393240 UOL393239:UOL393240 UYH393239:UYH393240 VID393239:VID393240 VRZ393239:VRZ393240 WBV393239:WBV393240 WLR393239:WLR393240 WVN393239:WVN393240 F458775:F458776 JB458775:JB458776 SX458775:SX458776 ACT458775:ACT458776 AMP458775:AMP458776 AWL458775:AWL458776 BGH458775:BGH458776 BQD458775:BQD458776 BZZ458775:BZZ458776 CJV458775:CJV458776 CTR458775:CTR458776 DDN458775:DDN458776 DNJ458775:DNJ458776 DXF458775:DXF458776 EHB458775:EHB458776 EQX458775:EQX458776 FAT458775:FAT458776 FKP458775:FKP458776 FUL458775:FUL458776 GEH458775:GEH458776 GOD458775:GOD458776 GXZ458775:GXZ458776 HHV458775:HHV458776 HRR458775:HRR458776 IBN458775:IBN458776 ILJ458775:ILJ458776 IVF458775:IVF458776 JFB458775:JFB458776 JOX458775:JOX458776 JYT458775:JYT458776 KIP458775:KIP458776 KSL458775:KSL458776 LCH458775:LCH458776 LMD458775:LMD458776 LVZ458775:LVZ458776 MFV458775:MFV458776 MPR458775:MPR458776 MZN458775:MZN458776 NJJ458775:NJJ458776 NTF458775:NTF458776 ODB458775:ODB458776 OMX458775:OMX458776 OWT458775:OWT458776 PGP458775:PGP458776 PQL458775:PQL458776 QAH458775:QAH458776 QKD458775:QKD458776 QTZ458775:QTZ458776 RDV458775:RDV458776 RNR458775:RNR458776 RXN458775:RXN458776 SHJ458775:SHJ458776 SRF458775:SRF458776 TBB458775:TBB458776 TKX458775:TKX458776 TUT458775:TUT458776 UEP458775:UEP458776 UOL458775:UOL458776 UYH458775:UYH458776 VID458775:VID458776 VRZ458775:VRZ458776 WBV458775:WBV458776 WLR458775:WLR458776 WVN458775:WVN458776 F524311:F524312 JB524311:JB524312 SX524311:SX524312 ACT524311:ACT524312 AMP524311:AMP524312 AWL524311:AWL524312 BGH524311:BGH524312 BQD524311:BQD524312 BZZ524311:BZZ524312 CJV524311:CJV524312 CTR524311:CTR524312 DDN524311:DDN524312 DNJ524311:DNJ524312 DXF524311:DXF524312 EHB524311:EHB524312 EQX524311:EQX524312 FAT524311:FAT524312 FKP524311:FKP524312 FUL524311:FUL524312 GEH524311:GEH524312 GOD524311:GOD524312 GXZ524311:GXZ524312 HHV524311:HHV524312 HRR524311:HRR524312 IBN524311:IBN524312 ILJ524311:ILJ524312 IVF524311:IVF524312 JFB524311:JFB524312 JOX524311:JOX524312 JYT524311:JYT524312 KIP524311:KIP524312 KSL524311:KSL524312 LCH524311:LCH524312 LMD524311:LMD524312 LVZ524311:LVZ524312 MFV524311:MFV524312 MPR524311:MPR524312 MZN524311:MZN524312 NJJ524311:NJJ524312 NTF524311:NTF524312 ODB524311:ODB524312 OMX524311:OMX524312 OWT524311:OWT524312 PGP524311:PGP524312 PQL524311:PQL524312 QAH524311:QAH524312 QKD524311:QKD524312 QTZ524311:QTZ524312 RDV524311:RDV524312 RNR524311:RNR524312 RXN524311:RXN524312 SHJ524311:SHJ524312 SRF524311:SRF524312 TBB524311:TBB524312 TKX524311:TKX524312 TUT524311:TUT524312 UEP524311:UEP524312 UOL524311:UOL524312 UYH524311:UYH524312 VID524311:VID524312 VRZ524311:VRZ524312 WBV524311:WBV524312 WLR524311:WLR524312 WVN524311:WVN524312 F589847:F589848 JB589847:JB589848 SX589847:SX589848 ACT589847:ACT589848 AMP589847:AMP589848 AWL589847:AWL589848 BGH589847:BGH589848 BQD589847:BQD589848 BZZ589847:BZZ589848 CJV589847:CJV589848 CTR589847:CTR589848 DDN589847:DDN589848 DNJ589847:DNJ589848 DXF589847:DXF589848 EHB589847:EHB589848 EQX589847:EQX589848 FAT589847:FAT589848 FKP589847:FKP589848 FUL589847:FUL589848 GEH589847:GEH589848 GOD589847:GOD589848 GXZ589847:GXZ589848 HHV589847:HHV589848 HRR589847:HRR589848 IBN589847:IBN589848 ILJ589847:ILJ589848 IVF589847:IVF589848 JFB589847:JFB589848 JOX589847:JOX589848 JYT589847:JYT589848 KIP589847:KIP589848 KSL589847:KSL589848 LCH589847:LCH589848 LMD589847:LMD589848 LVZ589847:LVZ589848 MFV589847:MFV589848 MPR589847:MPR589848 MZN589847:MZN589848 NJJ589847:NJJ589848 NTF589847:NTF589848 ODB589847:ODB589848 OMX589847:OMX589848 OWT589847:OWT589848 PGP589847:PGP589848 PQL589847:PQL589848 QAH589847:QAH589848 QKD589847:QKD589848 QTZ589847:QTZ589848 RDV589847:RDV589848 RNR589847:RNR589848 RXN589847:RXN589848 SHJ589847:SHJ589848 SRF589847:SRF589848 TBB589847:TBB589848 TKX589847:TKX589848 TUT589847:TUT589848 UEP589847:UEP589848 UOL589847:UOL589848 UYH589847:UYH589848 VID589847:VID589848 VRZ589847:VRZ589848 WBV589847:WBV589848 WLR589847:WLR589848 WVN589847:WVN589848 F655383:F655384 JB655383:JB655384 SX655383:SX655384 ACT655383:ACT655384 AMP655383:AMP655384 AWL655383:AWL655384 BGH655383:BGH655384 BQD655383:BQD655384 BZZ655383:BZZ655384 CJV655383:CJV655384 CTR655383:CTR655384 DDN655383:DDN655384 DNJ655383:DNJ655384 DXF655383:DXF655384 EHB655383:EHB655384 EQX655383:EQX655384 FAT655383:FAT655384 FKP655383:FKP655384 FUL655383:FUL655384 GEH655383:GEH655384 GOD655383:GOD655384 GXZ655383:GXZ655384 HHV655383:HHV655384 HRR655383:HRR655384 IBN655383:IBN655384 ILJ655383:ILJ655384 IVF655383:IVF655384 JFB655383:JFB655384 JOX655383:JOX655384 JYT655383:JYT655384 KIP655383:KIP655384 KSL655383:KSL655384 LCH655383:LCH655384 LMD655383:LMD655384 LVZ655383:LVZ655384 MFV655383:MFV655384 MPR655383:MPR655384 MZN655383:MZN655384 NJJ655383:NJJ655384 NTF655383:NTF655384 ODB655383:ODB655384 OMX655383:OMX655384 OWT655383:OWT655384 PGP655383:PGP655384 PQL655383:PQL655384 QAH655383:QAH655384 QKD655383:QKD655384 QTZ655383:QTZ655384 RDV655383:RDV655384 RNR655383:RNR655384 RXN655383:RXN655384 SHJ655383:SHJ655384 SRF655383:SRF655384 TBB655383:TBB655384 TKX655383:TKX655384 TUT655383:TUT655384 UEP655383:UEP655384 UOL655383:UOL655384 UYH655383:UYH655384 VID655383:VID655384 VRZ655383:VRZ655384 WBV655383:WBV655384 WLR655383:WLR655384 WVN655383:WVN655384 F720919:F720920 JB720919:JB720920 SX720919:SX720920 ACT720919:ACT720920 AMP720919:AMP720920 AWL720919:AWL720920 BGH720919:BGH720920 BQD720919:BQD720920 BZZ720919:BZZ720920 CJV720919:CJV720920 CTR720919:CTR720920 DDN720919:DDN720920 DNJ720919:DNJ720920 DXF720919:DXF720920 EHB720919:EHB720920 EQX720919:EQX720920 FAT720919:FAT720920 FKP720919:FKP720920 FUL720919:FUL720920 GEH720919:GEH720920 GOD720919:GOD720920 GXZ720919:GXZ720920 HHV720919:HHV720920 HRR720919:HRR720920 IBN720919:IBN720920 ILJ720919:ILJ720920 IVF720919:IVF720920 JFB720919:JFB720920 JOX720919:JOX720920 JYT720919:JYT720920 KIP720919:KIP720920 KSL720919:KSL720920 LCH720919:LCH720920 LMD720919:LMD720920 LVZ720919:LVZ720920 MFV720919:MFV720920 MPR720919:MPR720920 MZN720919:MZN720920 NJJ720919:NJJ720920 NTF720919:NTF720920 ODB720919:ODB720920 OMX720919:OMX720920 OWT720919:OWT720920 PGP720919:PGP720920 PQL720919:PQL720920 QAH720919:QAH720920 QKD720919:QKD720920 QTZ720919:QTZ720920 RDV720919:RDV720920 RNR720919:RNR720920 RXN720919:RXN720920 SHJ720919:SHJ720920 SRF720919:SRF720920 TBB720919:TBB720920 TKX720919:TKX720920 TUT720919:TUT720920 UEP720919:UEP720920 UOL720919:UOL720920 UYH720919:UYH720920 VID720919:VID720920 VRZ720919:VRZ720920 WBV720919:WBV720920 WLR720919:WLR720920 WVN720919:WVN720920 F786455:F786456 JB786455:JB786456 SX786455:SX786456 ACT786455:ACT786456 AMP786455:AMP786456 AWL786455:AWL786456 BGH786455:BGH786456 BQD786455:BQD786456 BZZ786455:BZZ786456 CJV786455:CJV786456 CTR786455:CTR786456 DDN786455:DDN786456 DNJ786455:DNJ786456 DXF786455:DXF786456 EHB786455:EHB786456 EQX786455:EQX786456 FAT786455:FAT786456 FKP786455:FKP786456 FUL786455:FUL786456 GEH786455:GEH786456 GOD786455:GOD786456 GXZ786455:GXZ786456 HHV786455:HHV786456 HRR786455:HRR786456 IBN786455:IBN786456 ILJ786455:ILJ786456 IVF786455:IVF786456 JFB786455:JFB786456 JOX786455:JOX786456 JYT786455:JYT786456 KIP786455:KIP786456 KSL786455:KSL786456 LCH786455:LCH786456 LMD786455:LMD786456 LVZ786455:LVZ786456 MFV786455:MFV786456 MPR786455:MPR786456 MZN786455:MZN786456 NJJ786455:NJJ786456 NTF786455:NTF786456 ODB786455:ODB786456 OMX786455:OMX786456 OWT786455:OWT786456 PGP786455:PGP786456 PQL786455:PQL786456 QAH786455:QAH786456 QKD786455:QKD786456 QTZ786455:QTZ786456 RDV786455:RDV786456 RNR786455:RNR786456 RXN786455:RXN786456 SHJ786455:SHJ786456 SRF786455:SRF786456 TBB786455:TBB786456 TKX786455:TKX786456 TUT786455:TUT786456 UEP786455:UEP786456 UOL786455:UOL786456 UYH786455:UYH786456 VID786455:VID786456 VRZ786455:VRZ786456 WBV786455:WBV786456 WLR786455:WLR786456 WVN786455:WVN786456 F851991:F851992 JB851991:JB851992 SX851991:SX851992 ACT851991:ACT851992 AMP851991:AMP851992 AWL851991:AWL851992 BGH851991:BGH851992 BQD851991:BQD851992 BZZ851991:BZZ851992 CJV851991:CJV851992 CTR851991:CTR851992 DDN851991:DDN851992 DNJ851991:DNJ851992 DXF851991:DXF851992 EHB851991:EHB851992 EQX851991:EQX851992 FAT851991:FAT851992 FKP851991:FKP851992 FUL851991:FUL851992 GEH851991:GEH851992 GOD851991:GOD851992 GXZ851991:GXZ851992 HHV851991:HHV851992 HRR851991:HRR851992 IBN851991:IBN851992 ILJ851991:ILJ851992 IVF851991:IVF851992 JFB851991:JFB851992 JOX851991:JOX851992 JYT851991:JYT851992 KIP851991:KIP851992 KSL851991:KSL851992 LCH851991:LCH851992 LMD851991:LMD851992 LVZ851991:LVZ851992 MFV851991:MFV851992 MPR851991:MPR851992 MZN851991:MZN851992 NJJ851991:NJJ851992 NTF851991:NTF851992 ODB851991:ODB851992 OMX851991:OMX851992 OWT851991:OWT851992 PGP851991:PGP851992 PQL851991:PQL851992 QAH851991:QAH851992 QKD851991:QKD851992 QTZ851991:QTZ851992 RDV851991:RDV851992 RNR851991:RNR851992 RXN851991:RXN851992 SHJ851991:SHJ851992 SRF851991:SRF851992 TBB851991:TBB851992 TKX851991:TKX851992 TUT851991:TUT851992 UEP851991:UEP851992 UOL851991:UOL851992 UYH851991:UYH851992 VID851991:VID851992 VRZ851991:VRZ851992 WBV851991:WBV851992 WLR851991:WLR851992 WVN851991:WVN851992 F917527:F917528 JB917527:JB917528 SX917527:SX917528 ACT917527:ACT917528 AMP917527:AMP917528 AWL917527:AWL917528 BGH917527:BGH917528 BQD917527:BQD917528 BZZ917527:BZZ917528 CJV917527:CJV917528 CTR917527:CTR917528 DDN917527:DDN917528 DNJ917527:DNJ917528 DXF917527:DXF917528 EHB917527:EHB917528 EQX917527:EQX917528 FAT917527:FAT917528 FKP917527:FKP917528 FUL917527:FUL917528 GEH917527:GEH917528 GOD917527:GOD917528 GXZ917527:GXZ917528 HHV917527:HHV917528 HRR917527:HRR917528 IBN917527:IBN917528 ILJ917527:ILJ917528 IVF917527:IVF917528 JFB917527:JFB917528 JOX917527:JOX917528 JYT917527:JYT917528 KIP917527:KIP917528 KSL917527:KSL917528 LCH917527:LCH917528 LMD917527:LMD917528 LVZ917527:LVZ917528 MFV917527:MFV917528 MPR917527:MPR917528 MZN917527:MZN917528 NJJ917527:NJJ917528 NTF917527:NTF917528 ODB917527:ODB917528 OMX917527:OMX917528 OWT917527:OWT917528 PGP917527:PGP917528 PQL917527:PQL917528 QAH917527:QAH917528 QKD917527:QKD917528 QTZ917527:QTZ917528 RDV917527:RDV917528 RNR917527:RNR917528 RXN917527:RXN917528 SHJ917527:SHJ917528 SRF917527:SRF917528 TBB917527:TBB917528 TKX917527:TKX917528 TUT917527:TUT917528 UEP917527:UEP917528 UOL917527:UOL917528 UYH917527:UYH917528 VID917527:VID917528 VRZ917527:VRZ917528 WBV917527:WBV917528 WLR917527:WLR917528 WVN917527:WVN917528 F983063:F983064 JB983063:JB983064 SX983063:SX983064 ACT983063:ACT983064 AMP983063:AMP983064 AWL983063:AWL983064 BGH983063:BGH983064 BQD983063:BQD983064 BZZ983063:BZZ983064 CJV983063:CJV983064 CTR983063:CTR983064 DDN983063:DDN983064 DNJ983063:DNJ983064 DXF983063:DXF983064 EHB983063:EHB983064 EQX983063:EQX983064 FAT983063:FAT983064 FKP983063:FKP983064 FUL983063:FUL983064 GEH983063:GEH983064 GOD983063:GOD983064 GXZ983063:GXZ983064 HHV983063:HHV983064 HRR983063:HRR983064 IBN983063:IBN983064 ILJ983063:ILJ983064 IVF983063:IVF983064 JFB983063:JFB983064 JOX983063:JOX983064 JYT983063:JYT983064 KIP983063:KIP983064 KSL983063:KSL983064 LCH983063:LCH983064 LMD983063:LMD983064 LVZ983063:LVZ983064 MFV983063:MFV983064 MPR983063:MPR983064 MZN983063:MZN983064 NJJ983063:NJJ983064 NTF983063:NTF983064 ODB983063:ODB983064 OMX983063:OMX983064 OWT983063:OWT983064 PGP983063:PGP983064 PQL983063:PQL983064 QAH983063:QAH983064 QKD983063:QKD983064 QTZ983063:QTZ983064 RDV983063:RDV983064 RNR983063:RNR983064 RXN983063:RXN983064 SHJ983063:SHJ983064 SRF983063:SRF983064 TBB983063:TBB983064 TKX983063:TKX983064 TUT983063:TUT983064 UEP983063:UEP983064 UOL983063:UOL983064 UYH983063:UYH983064 VID983063:VID983064 VRZ983063:VRZ983064 WBV983063:WBV983064 WLR983063:WLR983064 WVN983063:WVN983064 F26:F31 JB26:JB31 SX26:SX31 ACT26:ACT31 AMP26:AMP31 AWL26:AWL31 BGH26:BGH31 BQD26:BQD31 BZZ26:BZZ31 CJV26:CJV31 CTR26:CTR31 DDN26:DDN31 DNJ26:DNJ31 DXF26:DXF31 EHB26:EHB31 EQX26:EQX31 FAT26:FAT31 FKP26:FKP31 FUL26:FUL31 GEH26:GEH31 GOD26:GOD31 GXZ26:GXZ31 HHV26:HHV31 HRR26:HRR31 IBN26:IBN31 ILJ26:ILJ31 IVF26:IVF31 JFB26:JFB31 JOX26:JOX31 JYT26:JYT31 KIP26:KIP31 KSL26:KSL31 LCH26:LCH31 LMD26:LMD31 LVZ26:LVZ31 MFV26:MFV31 MPR26:MPR31 MZN26:MZN31 NJJ26:NJJ31 NTF26:NTF31 ODB26:ODB31 OMX26:OMX31 OWT26:OWT31 PGP26:PGP31 PQL26:PQL31 QAH26:QAH31 QKD26:QKD31 QTZ26:QTZ31 RDV26:RDV31 RNR26:RNR31 RXN26:RXN31 SHJ26:SHJ31 SRF26:SRF31 TBB26:TBB31 TKX26:TKX31 TUT26:TUT31 UEP26:UEP31 UOL26:UOL31 UYH26:UYH31 VID26:VID31 VRZ26:VRZ31 WBV26:WBV31 WLR26:WLR31 WVN26:WVN31 F65562:F65567 JB65562:JB65567 SX65562:SX65567 ACT65562:ACT65567 AMP65562:AMP65567 AWL65562:AWL65567 BGH65562:BGH65567 BQD65562:BQD65567 BZZ65562:BZZ65567 CJV65562:CJV65567 CTR65562:CTR65567 DDN65562:DDN65567 DNJ65562:DNJ65567 DXF65562:DXF65567 EHB65562:EHB65567 EQX65562:EQX65567 FAT65562:FAT65567 FKP65562:FKP65567 FUL65562:FUL65567 GEH65562:GEH65567 GOD65562:GOD65567 GXZ65562:GXZ65567 HHV65562:HHV65567 HRR65562:HRR65567 IBN65562:IBN65567 ILJ65562:ILJ65567 IVF65562:IVF65567 JFB65562:JFB65567 JOX65562:JOX65567 JYT65562:JYT65567 KIP65562:KIP65567 KSL65562:KSL65567 LCH65562:LCH65567 LMD65562:LMD65567 LVZ65562:LVZ65567 MFV65562:MFV65567 MPR65562:MPR65567 MZN65562:MZN65567 NJJ65562:NJJ65567 NTF65562:NTF65567 ODB65562:ODB65567 OMX65562:OMX65567 OWT65562:OWT65567 PGP65562:PGP65567 PQL65562:PQL65567 QAH65562:QAH65567 QKD65562:QKD65567 QTZ65562:QTZ65567 RDV65562:RDV65567 RNR65562:RNR65567 RXN65562:RXN65567 SHJ65562:SHJ65567 SRF65562:SRF65567 TBB65562:TBB65567 TKX65562:TKX65567 TUT65562:TUT65567 UEP65562:UEP65567 UOL65562:UOL65567 UYH65562:UYH65567 VID65562:VID65567 VRZ65562:VRZ65567 WBV65562:WBV65567 WLR65562:WLR65567 WVN65562:WVN65567 F131098:F131103 JB131098:JB131103 SX131098:SX131103 ACT131098:ACT131103 AMP131098:AMP131103 AWL131098:AWL131103 BGH131098:BGH131103 BQD131098:BQD131103 BZZ131098:BZZ131103 CJV131098:CJV131103 CTR131098:CTR131103 DDN131098:DDN131103 DNJ131098:DNJ131103 DXF131098:DXF131103 EHB131098:EHB131103 EQX131098:EQX131103 FAT131098:FAT131103 FKP131098:FKP131103 FUL131098:FUL131103 GEH131098:GEH131103 GOD131098:GOD131103 GXZ131098:GXZ131103 HHV131098:HHV131103 HRR131098:HRR131103 IBN131098:IBN131103 ILJ131098:ILJ131103 IVF131098:IVF131103 JFB131098:JFB131103 JOX131098:JOX131103 JYT131098:JYT131103 KIP131098:KIP131103 KSL131098:KSL131103 LCH131098:LCH131103 LMD131098:LMD131103 LVZ131098:LVZ131103 MFV131098:MFV131103 MPR131098:MPR131103 MZN131098:MZN131103 NJJ131098:NJJ131103 NTF131098:NTF131103 ODB131098:ODB131103 OMX131098:OMX131103 OWT131098:OWT131103 PGP131098:PGP131103 PQL131098:PQL131103 QAH131098:QAH131103 QKD131098:QKD131103 QTZ131098:QTZ131103 RDV131098:RDV131103 RNR131098:RNR131103 RXN131098:RXN131103 SHJ131098:SHJ131103 SRF131098:SRF131103 TBB131098:TBB131103 TKX131098:TKX131103 TUT131098:TUT131103 UEP131098:UEP131103 UOL131098:UOL131103 UYH131098:UYH131103 VID131098:VID131103 VRZ131098:VRZ131103 WBV131098:WBV131103 WLR131098:WLR131103 WVN131098:WVN131103 F196634:F196639 JB196634:JB196639 SX196634:SX196639 ACT196634:ACT196639 AMP196634:AMP196639 AWL196634:AWL196639 BGH196634:BGH196639 BQD196634:BQD196639 BZZ196634:BZZ196639 CJV196634:CJV196639 CTR196634:CTR196639 DDN196634:DDN196639 DNJ196634:DNJ196639 DXF196634:DXF196639 EHB196634:EHB196639 EQX196634:EQX196639 FAT196634:FAT196639 FKP196634:FKP196639 FUL196634:FUL196639 GEH196634:GEH196639 GOD196634:GOD196639 GXZ196634:GXZ196639 HHV196634:HHV196639 HRR196634:HRR196639 IBN196634:IBN196639 ILJ196634:ILJ196639 IVF196634:IVF196639 JFB196634:JFB196639 JOX196634:JOX196639 JYT196634:JYT196639 KIP196634:KIP196639 KSL196634:KSL196639 LCH196634:LCH196639 LMD196634:LMD196639 LVZ196634:LVZ196639 MFV196634:MFV196639 MPR196634:MPR196639 MZN196634:MZN196639 NJJ196634:NJJ196639 NTF196634:NTF196639 ODB196634:ODB196639 OMX196634:OMX196639 OWT196634:OWT196639 PGP196634:PGP196639 PQL196634:PQL196639 QAH196634:QAH196639 QKD196634:QKD196639 QTZ196634:QTZ196639 RDV196634:RDV196639 RNR196634:RNR196639 RXN196634:RXN196639 SHJ196634:SHJ196639 SRF196634:SRF196639 TBB196634:TBB196639 TKX196634:TKX196639 TUT196634:TUT196639 UEP196634:UEP196639 UOL196634:UOL196639 UYH196634:UYH196639 VID196634:VID196639 VRZ196634:VRZ196639 WBV196634:WBV196639 WLR196634:WLR196639 WVN196634:WVN196639 F262170:F262175 JB262170:JB262175 SX262170:SX262175 ACT262170:ACT262175 AMP262170:AMP262175 AWL262170:AWL262175 BGH262170:BGH262175 BQD262170:BQD262175 BZZ262170:BZZ262175 CJV262170:CJV262175 CTR262170:CTR262175 DDN262170:DDN262175 DNJ262170:DNJ262175 DXF262170:DXF262175 EHB262170:EHB262175 EQX262170:EQX262175 FAT262170:FAT262175 FKP262170:FKP262175 FUL262170:FUL262175 GEH262170:GEH262175 GOD262170:GOD262175 GXZ262170:GXZ262175 HHV262170:HHV262175 HRR262170:HRR262175 IBN262170:IBN262175 ILJ262170:ILJ262175 IVF262170:IVF262175 JFB262170:JFB262175 JOX262170:JOX262175 JYT262170:JYT262175 KIP262170:KIP262175 KSL262170:KSL262175 LCH262170:LCH262175 LMD262170:LMD262175 LVZ262170:LVZ262175 MFV262170:MFV262175 MPR262170:MPR262175 MZN262170:MZN262175 NJJ262170:NJJ262175 NTF262170:NTF262175 ODB262170:ODB262175 OMX262170:OMX262175 OWT262170:OWT262175 PGP262170:PGP262175 PQL262170:PQL262175 QAH262170:QAH262175 QKD262170:QKD262175 QTZ262170:QTZ262175 RDV262170:RDV262175 RNR262170:RNR262175 RXN262170:RXN262175 SHJ262170:SHJ262175 SRF262170:SRF262175 TBB262170:TBB262175 TKX262170:TKX262175 TUT262170:TUT262175 UEP262170:UEP262175 UOL262170:UOL262175 UYH262170:UYH262175 VID262170:VID262175 VRZ262170:VRZ262175 WBV262170:WBV262175 WLR262170:WLR262175 WVN262170:WVN262175 F327706:F327711 JB327706:JB327711 SX327706:SX327711 ACT327706:ACT327711 AMP327706:AMP327711 AWL327706:AWL327711 BGH327706:BGH327711 BQD327706:BQD327711 BZZ327706:BZZ327711 CJV327706:CJV327711 CTR327706:CTR327711 DDN327706:DDN327711 DNJ327706:DNJ327711 DXF327706:DXF327711 EHB327706:EHB327711 EQX327706:EQX327711 FAT327706:FAT327711 FKP327706:FKP327711 FUL327706:FUL327711 GEH327706:GEH327711 GOD327706:GOD327711 GXZ327706:GXZ327711 HHV327706:HHV327711 HRR327706:HRR327711 IBN327706:IBN327711 ILJ327706:ILJ327711 IVF327706:IVF327711 JFB327706:JFB327711 JOX327706:JOX327711 JYT327706:JYT327711 KIP327706:KIP327711 KSL327706:KSL327711 LCH327706:LCH327711 LMD327706:LMD327711 LVZ327706:LVZ327711 MFV327706:MFV327711 MPR327706:MPR327711 MZN327706:MZN327711 NJJ327706:NJJ327711 NTF327706:NTF327711 ODB327706:ODB327711 OMX327706:OMX327711 OWT327706:OWT327711 PGP327706:PGP327711 PQL327706:PQL327711 QAH327706:QAH327711 QKD327706:QKD327711 QTZ327706:QTZ327711 RDV327706:RDV327711 RNR327706:RNR327711 RXN327706:RXN327711 SHJ327706:SHJ327711 SRF327706:SRF327711 TBB327706:TBB327711 TKX327706:TKX327711 TUT327706:TUT327711 UEP327706:UEP327711 UOL327706:UOL327711 UYH327706:UYH327711 VID327706:VID327711 VRZ327706:VRZ327711 WBV327706:WBV327711 WLR327706:WLR327711 WVN327706:WVN327711 F393242:F393247 JB393242:JB393247 SX393242:SX393247 ACT393242:ACT393247 AMP393242:AMP393247 AWL393242:AWL393247 BGH393242:BGH393247 BQD393242:BQD393247 BZZ393242:BZZ393247 CJV393242:CJV393247 CTR393242:CTR393247 DDN393242:DDN393247 DNJ393242:DNJ393247 DXF393242:DXF393247 EHB393242:EHB393247 EQX393242:EQX393247 FAT393242:FAT393247 FKP393242:FKP393247 FUL393242:FUL393247 GEH393242:GEH393247 GOD393242:GOD393247 GXZ393242:GXZ393247 HHV393242:HHV393247 HRR393242:HRR393247 IBN393242:IBN393247 ILJ393242:ILJ393247 IVF393242:IVF393247 JFB393242:JFB393247 JOX393242:JOX393247 JYT393242:JYT393247 KIP393242:KIP393247 KSL393242:KSL393247 LCH393242:LCH393247 LMD393242:LMD393247 LVZ393242:LVZ393247 MFV393242:MFV393247 MPR393242:MPR393247 MZN393242:MZN393247 NJJ393242:NJJ393247 NTF393242:NTF393247 ODB393242:ODB393247 OMX393242:OMX393247 OWT393242:OWT393247 PGP393242:PGP393247 PQL393242:PQL393247 QAH393242:QAH393247 QKD393242:QKD393247 QTZ393242:QTZ393247 RDV393242:RDV393247 RNR393242:RNR393247 RXN393242:RXN393247 SHJ393242:SHJ393247 SRF393242:SRF393247 TBB393242:TBB393247 TKX393242:TKX393247 TUT393242:TUT393247 UEP393242:UEP393247 UOL393242:UOL393247 UYH393242:UYH393247 VID393242:VID393247 VRZ393242:VRZ393247 WBV393242:WBV393247 WLR393242:WLR393247 WVN393242:WVN393247 F458778:F458783 JB458778:JB458783 SX458778:SX458783 ACT458778:ACT458783 AMP458778:AMP458783 AWL458778:AWL458783 BGH458778:BGH458783 BQD458778:BQD458783 BZZ458778:BZZ458783 CJV458778:CJV458783 CTR458778:CTR458783 DDN458778:DDN458783 DNJ458778:DNJ458783 DXF458778:DXF458783 EHB458778:EHB458783 EQX458778:EQX458783 FAT458778:FAT458783 FKP458778:FKP458783 FUL458778:FUL458783 GEH458778:GEH458783 GOD458778:GOD458783 GXZ458778:GXZ458783 HHV458778:HHV458783 HRR458778:HRR458783 IBN458778:IBN458783 ILJ458778:ILJ458783 IVF458778:IVF458783 JFB458778:JFB458783 JOX458778:JOX458783 JYT458778:JYT458783 KIP458778:KIP458783 KSL458778:KSL458783 LCH458778:LCH458783 LMD458778:LMD458783 LVZ458778:LVZ458783 MFV458778:MFV458783 MPR458778:MPR458783 MZN458778:MZN458783 NJJ458778:NJJ458783 NTF458778:NTF458783 ODB458778:ODB458783 OMX458778:OMX458783 OWT458778:OWT458783 PGP458778:PGP458783 PQL458778:PQL458783 QAH458778:QAH458783 QKD458778:QKD458783 QTZ458778:QTZ458783 RDV458778:RDV458783 RNR458778:RNR458783 RXN458778:RXN458783 SHJ458778:SHJ458783 SRF458778:SRF458783 TBB458778:TBB458783 TKX458778:TKX458783 TUT458778:TUT458783 UEP458778:UEP458783 UOL458778:UOL458783 UYH458778:UYH458783 VID458778:VID458783 VRZ458778:VRZ458783 WBV458778:WBV458783 WLR458778:WLR458783 WVN458778:WVN458783 F524314:F524319 JB524314:JB524319 SX524314:SX524319 ACT524314:ACT524319 AMP524314:AMP524319 AWL524314:AWL524319 BGH524314:BGH524319 BQD524314:BQD524319 BZZ524314:BZZ524319 CJV524314:CJV524319 CTR524314:CTR524319 DDN524314:DDN524319 DNJ524314:DNJ524319 DXF524314:DXF524319 EHB524314:EHB524319 EQX524314:EQX524319 FAT524314:FAT524319 FKP524314:FKP524319 FUL524314:FUL524319 GEH524314:GEH524319 GOD524314:GOD524319 GXZ524314:GXZ524319 HHV524314:HHV524319 HRR524314:HRR524319 IBN524314:IBN524319 ILJ524314:ILJ524319 IVF524314:IVF524319 JFB524314:JFB524319 JOX524314:JOX524319 JYT524314:JYT524319 KIP524314:KIP524319 KSL524314:KSL524319 LCH524314:LCH524319 LMD524314:LMD524319 LVZ524314:LVZ524319 MFV524314:MFV524319 MPR524314:MPR524319 MZN524314:MZN524319 NJJ524314:NJJ524319 NTF524314:NTF524319 ODB524314:ODB524319 OMX524314:OMX524319 OWT524314:OWT524319 PGP524314:PGP524319 PQL524314:PQL524319 QAH524314:QAH524319 QKD524314:QKD524319 QTZ524314:QTZ524319 RDV524314:RDV524319 RNR524314:RNR524319 RXN524314:RXN524319 SHJ524314:SHJ524319 SRF524314:SRF524319 TBB524314:TBB524319 TKX524314:TKX524319 TUT524314:TUT524319 UEP524314:UEP524319 UOL524314:UOL524319 UYH524314:UYH524319 VID524314:VID524319 VRZ524314:VRZ524319 WBV524314:WBV524319 WLR524314:WLR524319 WVN524314:WVN524319 F589850:F589855 JB589850:JB589855 SX589850:SX589855 ACT589850:ACT589855 AMP589850:AMP589855 AWL589850:AWL589855 BGH589850:BGH589855 BQD589850:BQD589855 BZZ589850:BZZ589855 CJV589850:CJV589855 CTR589850:CTR589855 DDN589850:DDN589855 DNJ589850:DNJ589855 DXF589850:DXF589855 EHB589850:EHB589855 EQX589850:EQX589855 FAT589850:FAT589855 FKP589850:FKP589855 FUL589850:FUL589855 GEH589850:GEH589855 GOD589850:GOD589855 GXZ589850:GXZ589855 HHV589850:HHV589855 HRR589850:HRR589855 IBN589850:IBN589855 ILJ589850:ILJ589855 IVF589850:IVF589855 JFB589850:JFB589855 JOX589850:JOX589855 JYT589850:JYT589855 KIP589850:KIP589855 KSL589850:KSL589855 LCH589850:LCH589855 LMD589850:LMD589855 LVZ589850:LVZ589855 MFV589850:MFV589855 MPR589850:MPR589855 MZN589850:MZN589855 NJJ589850:NJJ589855 NTF589850:NTF589855 ODB589850:ODB589855 OMX589850:OMX589855 OWT589850:OWT589855 PGP589850:PGP589855 PQL589850:PQL589855 QAH589850:QAH589855 QKD589850:QKD589855 QTZ589850:QTZ589855 RDV589850:RDV589855 RNR589850:RNR589855 RXN589850:RXN589855 SHJ589850:SHJ589855 SRF589850:SRF589855 TBB589850:TBB589855 TKX589850:TKX589855 TUT589850:TUT589855 UEP589850:UEP589855 UOL589850:UOL589855 UYH589850:UYH589855 VID589850:VID589855 VRZ589850:VRZ589855 WBV589850:WBV589855 WLR589850:WLR589855 WVN589850:WVN589855 F655386:F655391 JB655386:JB655391 SX655386:SX655391 ACT655386:ACT655391 AMP655386:AMP655391 AWL655386:AWL655391 BGH655386:BGH655391 BQD655386:BQD655391 BZZ655386:BZZ655391 CJV655386:CJV655391 CTR655386:CTR655391 DDN655386:DDN655391 DNJ655386:DNJ655391 DXF655386:DXF655391 EHB655386:EHB655391 EQX655386:EQX655391 FAT655386:FAT655391 FKP655386:FKP655391 FUL655386:FUL655391 GEH655386:GEH655391 GOD655386:GOD655391 GXZ655386:GXZ655391 HHV655386:HHV655391 HRR655386:HRR655391 IBN655386:IBN655391 ILJ655386:ILJ655391 IVF655386:IVF655391 JFB655386:JFB655391 JOX655386:JOX655391 JYT655386:JYT655391 KIP655386:KIP655391 KSL655386:KSL655391 LCH655386:LCH655391 LMD655386:LMD655391 LVZ655386:LVZ655391 MFV655386:MFV655391 MPR655386:MPR655391 MZN655386:MZN655391 NJJ655386:NJJ655391 NTF655386:NTF655391 ODB655386:ODB655391 OMX655386:OMX655391 OWT655386:OWT655391 PGP655386:PGP655391 PQL655386:PQL655391 QAH655386:QAH655391 QKD655386:QKD655391 QTZ655386:QTZ655391 RDV655386:RDV655391 RNR655386:RNR655391 RXN655386:RXN655391 SHJ655386:SHJ655391 SRF655386:SRF655391 TBB655386:TBB655391 TKX655386:TKX655391 TUT655386:TUT655391 UEP655386:UEP655391 UOL655386:UOL655391 UYH655386:UYH655391 VID655386:VID655391 VRZ655386:VRZ655391 WBV655386:WBV655391 WLR655386:WLR655391 WVN655386:WVN655391 F720922:F720927 JB720922:JB720927 SX720922:SX720927 ACT720922:ACT720927 AMP720922:AMP720927 AWL720922:AWL720927 BGH720922:BGH720927 BQD720922:BQD720927 BZZ720922:BZZ720927 CJV720922:CJV720927 CTR720922:CTR720927 DDN720922:DDN720927 DNJ720922:DNJ720927 DXF720922:DXF720927 EHB720922:EHB720927 EQX720922:EQX720927 FAT720922:FAT720927 FKP720922:FKP720927 FUL720922:FUL720927 GEH720922:GEH720927 GOD720922:GOD720927 GXZ720922:GXZ720927 HHV720922:HHV720927 HRR720922:HRR720927 IBN720922:IBN720927 ILJ720922:ILJ720927 IVF720922:IVF720927 JFB720922:JFB720927 JOX720922:JOX720927 JYT720922:JYT720927 KIP720922:KIP720927 KSL720922:KSL720927 LCH720922:LCH720927 LMD720922:LMD720927 LVZ720922:LVZ720927 MFV720922:MFV720927 MPR720922:MPR720927 MZN720922:MZN720927 NJJ720922:NJJ720927 NTF720922:NTF720927 ODB720922:ODB720927 OMX720922:OMX720927 OWT720922:OWT720927 PGP720922:PGP720927 PQL720922:PQL720927 QAH720922:QAH720927 QKD720922:QKD720927 QTZ720922:QTZ720927 RDV720922:RDV720927 RNR720922:RNR720927 RXN720922:RXN720927 SHJ720922:SHJ720927 SRF720922:SRF720927 TBB720922:TBB720927 TKX720922:TKX720927 TUT720922:TUT720927 UEP720922:UEP720927 UOL720922:UOL720927 UYH720922:UYH720927 VID720922:VID720927 VRZ720922:VRZ720927 WBV720922:WBV720927 WLR720922:WLR720927 WVN720922:WVN720927 F786458:F786463 JB786458:JB786463 SX786458:SX786463 ACT786458:ACT786463 AMP786458:AMP786463 AWL786458:AWL786463 BGH786458:BGH786463 BQD786458:BQD786463 BZZ786458:BZZ786463 CJV786458:CJV786463 CTR786458:CTR786463 DDN786458:DDN786463 DNJ786458:DNJ786463 DXF786458:DXF786463 EHB786458:EHB786463 EQX786458:EQX786463 FAT786458:FAT786463 FKP786458:FKP786463 FUL786458:FUL786463 GEH786458:GEH786463 GOD786458:GOD786463 GXZ786458:GXZ786463 HHV786458:HHV786463 HRR786458:HRR786463 IBN786458:IBN786463 ILJ786458:ILJ786463 IVF786458:IVF786463 JFB786458:JFB786463 JOX786458:JOX786463 JYT786458:JYT786463 KIP786458:KIP786463 KSL786458:KSL786463 LCH786458:LCH786463 LMD786458:LMD786463 LVZ786458:LVZ786463 MFV786458:MFV786463 MPR786458:MPR786463 MZN786458:MZN786463 NJJ786458:NJJ786463 NTF786458:NTF786463 ODB786458:ODB786463 OMX786458:OMX786463 OWT786458:OWT786463 PGP786458:PGP786463 PQL786458:PQL786463 QAH786458:QAH786463 QKD786458:QKD786463 QTZ786458:QTZ786463 RDV786458:RDV786463 RNR786458:RNR786463 RXN786458:RXN786463 SHJ786458:SHJ786463 SRF786458:SRF786463 TBB786458:TBB786463 TKX786458:TKX786463 TUT786458:TUT786463 UEP786458:UEP786463 UOL786458:UOL786463 UYH786458:UYH786463 VID786458:VID786463 VRZ786458:VRZ786463 WBV786458:WBV786463 WLR786458:WLR786463 WVN786458:WVN786463 F851994:F851999 JB851994:JB851999 SX851994:SX851999 ACT851994:ACT851999 AMP851994:AMP851999 AWL851994:AWL851999 BGH851994:BGH851999 BQD851994:BQD851999 BZZ851994:BZZ851999 CJV851994:CJV851999 CTR851994:CTR851999 DDN851994:DDN851999 DNJ851994:DNJ851999 DXF851994:DXF851999 EHB851994:EHB851999 EQX851994:EQX851999 FAT851994:FAT851999 FKP851994:FKP851999 FUL851994:FUL851999 GEH851994:GEH851999 GOD851994:GOD851999 GXZ851994:GXZ851999 HHV851994:HHV851999 HRR851994:HRR851999 IBN851994:IBN851999 ILJ851994:ILJ851999 IVF851994:IVF851999 JFB851994:JFB851999 JOX851994:JOX851999 JYT851994:JYT851999 KIP851994:KIP851999 KSL851994:KSL851999 LCH851994:LCH851999 LMD851994:LMD851999 LVZ851994:LVZ851999 MFV851994:MFV851999 MPR851994:MPR851999 MZN851994:MZN851999 NJJ851994:NJJ851999 NTF851994:NTF851999 ODB851994:ODB851999 OMX851994:OMX851999 OWT851994:OWT851999 PGP851994:PGP851999 PQL851994:PQL851999 QAH851994:QAH851999 QKD851994:QKD851999 QTZ851994:QTZ851999 RDV851994:RDV851999 RNR851994:RNR851999 RXN851994:RXN851999 SHJ851994:SHJ851999 SRF851994:SRF851999 TBB851994:TBB851999 TKX851994:TKX851999 TUT851994:TUT851999 UEP851994:UEP851999 UOL851994:UOL851999 UYH851994:UYH851999 VID851994:VID851999 VRZ851994:VRZ851999 WBV851994:WBV851999 WLR851994:WLR851999 WVN851994:WVN851999 F917530:F917535 JB917530:JB917535 SX917530:SX917535 ACT917530:ACT917535 AMP917530:AMP917535 AWL917530:AWL917535 BGH917530:BGH917535 BQD917530:BQD917535 BZZ917530:BZZ917535 CJV917530:CJV917535 CTR917530:CTR917535 DDN917530:DDN917535 DNJ917530:DNJ917535 DXF917530:DXF917535 EHB917530:EHB917535 EQX917530:EQX917535 FAT917530:FAT917535 FKP917530:FKP917535 FUL917530:FUL917535 GEH917530:GEH917535 GOD917530:GOD917535 GXZ917530:GXZ917535 HHV917530:HHV917535 HRR917530:HRR917535 IBN917530:IBN917535 ILJ917530:ILJ917535 IVF917530:IVF917535 JFB917530:JFB917535 JOX917530:JOX917535 JYT917530:JYT917535 KIP917530:KIP917535 KSL917530:KSL917535 LCH917530:LCH917535 LMD917530:LMD917535 LVZ917530:LVZ917535 MFV917530:MFV917535 MPR917530:MPR917535 MZN917530:MZN917535 NJJ917530:NJJ917535 NTF917530:NTF917535 ODB917530:ODB917535 OMX917530:OMX917535 OWT917530:OWT917535 PGP917530:PGP917535 PQL917530:PQL917535 QAH917530:QAH917535 QKD917530:QKD917535 QTZ917530:QTZ917535 RDV917530:RDV917535 RNR917530:RNR917535 RXN917530:RXN917535 SHJ917530:SHJ917535 SRF917530:SRF917535 TBB917530:TBB917535 TKX917530:TKX917535 TUT917530:TUT917535 UEP917530:UEP917535 UOL917530:UOL917535 UYH917530:UYH917535 VID917530:VID917535 VRZ917530:VRZ917535 WBV917530:WBV917535 WLR917530:WLR917535 WVN917530:WVN917535 F983066:F983071 JB983066:JB983071 SX983066:SX983071 ACT983066:ACT983071 AMP983066:AMP983071 AWL983066:AWL983071 BGH983066:BGH983071 BQD983066:BQD983071 BZZ983066:BZZ983071 CJV983066:CJV983071 CTR983066:CTR983071 DDN983066:DDN983071 DNJ983066:DNJ983071 DXF983066:DXF983071 EHB983066:EHB983071 EQX983066:EQX983071 FAT983066:FAT983071 FKP983066:FKP983071 FUL983066:FUL983071 GEH983066:GEH983071 GOD983066:GOD983071 GXZ983066:GXZ983071 HHV983066:HHV983071 HRR983066:HRR983071 IBN983066:IBN983071 ILJ983066:ILJ983071 IVF983066:IVF983071 JFB983066:JFB983071 JOX983066:JOX983071 JYT983066:JYT983071 KIP983066:KIP983071 KSL983066:KSL983071 LCH983066:LCH983071 LMD983066:LMD983071 LVZ983066:LVZ983071 MFV983066:MFV983071 MPR983066:MPR983071 MZN983066:MZN983071 NJJ983066:NJJ983071 NTF983066:NTF983071 ODB983066:ODB983071 OMX983066:OMX983071 OWT983066:OWT983071 PGP983066:PGP983071 PQL983066:PQL983071 QAH983066:QAH983071 QKD983066:QKD983071 QTZ983066:QTZ983071 RDV983066:RDV983071 RNR983066:RNR983071 RXN983066:RXN983071 SHJ983066:SHJ983071 SRF983066:SRF983071 TBB983066:TBB983071 TKX983066:TKX983071 TUT983066:TUT983071 UEP983066:UEP983071 UOL983066:UOL983071 UYH983066:UYH983071 VID983066:VID983071 VRZ983066:VRZ983071 WBV983066:WBV983071 WLR983066:WLR983071 WVN983066:WVN983071 N23:N24 JJ23:JJ24 TF23:TF24 ADB23:ADB24 AMX23:AMX24 AWT23:AWT24 BGP23:BGP24 BQL23:BQL24 CAH23:CAH24 CKD23:CKD24 CTZ23:CTZ24 DDV23:DDV24 DNR23:DNR24 DXN23:DXN24 EHJ23:EHJ24 ERF23:ERF24 FBB23:FBB24 FKX23:FKX24 FUT23:FUT24 GEP23:GEP24 GOL23:GOL24 GYH23:GYH24 HID23:HID24 HRZ23:HRZ24 IBV23:IBV24 ILR23:ILR24 IVN23:IVN24 JFJ23:JFJ24 JPF23:JPF24 JZB23:JZB24 KIX23:KIX24 KST23:KST24 LCP23:LCP24 LML23:LML24 LWH23:LWH24 MGD23:MGD24 MPZ23:MPZ24 MZV23:MZV24 NJR23:NJR24 NTN23:NTN24 ODJ23:ODJ24 ONF23:ONF24 OXB23:OXB24 PGX23:PGX24 PQT23:PQT24 QAP23:QAP24 QKL23:QKL24 QUH23:QUH24 RED23:RED24 RNZ23:RNZ24 RXV23:RXV24 SHR23:SHR24 SRN23:SRN24 TBJ23:TBJ24 TLF23:TLF24 TVB23:TVB24 UEX23:UEX24 UOT23:UOT24 UYP23:UYP24 VIL23:VIL24 VSH23:VSH24 WCD23:WCD24 WLZ23:WLZ24 WVV23:WVV24 N65559:N65560 JJ65559:JJ65560 TF65559:TF65560 ADB65559:ADB65560 AMX65559:AMX65560 AWT65559:AWT65560 BGP65559:BGP65560 BQL65559:BQL65560 CAH65559:CAH65560 CKD65559:CKD65560 CTZ65559:CTZ65560 DDV65559:DDV65560 DNR65559:DNR65560 DXN65559:DXN65560 EHJ65559:EHJ65560 ERF65559:ERF65560 FBB65559:FBB65560 FKX65559:FKX65560 FUT65559:FUT65560 GEP65559:GEP65560 GOL65559:GOL65560 GYH65559:GYH65560 HID65559:HID65560 HRZ65559:HRZ65560 IBV65559:IBV65560 ILR65559:ILR65560 IVN65559:IVN65560 JFJ65559:JFJ65560 JPF65559:JPF65560 JZB65559:JZB65560 KIX65559:KIX65560 KST65559:KST65560 LCP65559:LCP65560 LML65559:LML65560 LWH65559:LWH65560 MGD65559:MGD65560 MPZ65559:MPZ65560 MZV65559:MZV65560 NJR65559:NJR65560 NTN65559:NTN65560 ODJ65559:ODJ65560 ONF65559:ONF65560 OXB65559:OXB65560 PGX65559:PGX65560 PQT65559:PQT65560 QAP65559:QAP65560 QKL65559:QKL65560 QUH65559:QUH65560 RED65559:RED65560 RNZ65559:RNZ65560 RXV65559:RXV65560 SHR65559:SHR65560 SRN65559:SRN65560 TBJ65559:TBJ65560 TLF65559:TLF65560 TVB65559:TVB65560 UEX65559:UEX65560 UOT65559:UOT65560 UYP65559:UYP65560 VIL65559:VIL65560 VSH65559:VSH65560 WCD65559:WCD65560 WLZ65559:WLZ65560 WVV65559:WVV65560 N131095:N131096 JJ131095:JJ131096 TF131095:TF131096 ADB131095:ADB131096 AMX131095:AMX131096 AWT131095:AWT131096 BGP131095:BGP131096 BQL131095:BQL131096 CAH131095:CAH131096 CKD131095:CKD131096 CTZ131095:CTZ131096 DDV131095:DDV131096 DNR131095:DNR131096 DXN131095:DXN131096 EHJ131095:EHJ131096 ERF131095:ERF131096 FBB131095:FBB131096 FKX131095:FKX131096 FUT131095:FUT131096 GEP131095:GEP131096 GOL131095:GOL131096 GYH131095:GYH131096 HID131095:HID131096 HRZ131095:HRZ131096 IBV131095:IBV131096 ILR131095:ILR131096 IVN131095:IVN131096 JFJ131095:JFJ131096 JPF131095:JPF131096 JZB131095:JZB131096 KIX131095:KIX131096 KST131095:KST131096 LCP131095:LCP131096 LML131095:LML131096 LWH131095:LWH131096 MGD131095:MGD131096 MPZ131095:MPZ131096 MZV131095:MZV131096 NJR131095:NJR131096 NTN131095:NTN131096 ODJ131095:ODJ131096 ONF131095:ONF131096 OXB131095:OXB131096 PGX131095:PGX131096 PQT131095:PQT131096 QAP131095:QAP131096 QKL131095:QKL131096 QUH131095:QUH131096 RED131095:RED131096 RNZ131095:RNZ131096 RXV131095:RXV131096 SHR131095:SHR131096 SRN131095:SRN131096 TBJ131095:TBJ131096 TLF131095:TLF131096 TVB131095:TVB131096 UEX131095:UEX131096 UOT131095:UOT131096 UYP131095:UYP131096 VIL131095:VIL131096 VSH131095:VSH131096 WCD131095:WCD131096 WLZ131095:WLZ131096 WVV131095:WVV131096 N196631:N196632 JJ196631:JJ196632 TF196631:TF196632 ADB196631:ADB196632 AMX196631:AMX196632 AWT196631:AWT196632 BGP196631:BGP196632 BQL196631:BQL196632 CAH196631:CAH196632 CKD196631:CKD196632 CTZ196631:CTZ196632 DDV196631:DDV196632 DNR196631:DNR196632 DXN196631:DXN196632 EHJ196631:EHJ196632 ERF196631:ERF196632 FBB196631:FBB196632 FKX196631:FKX196632 FUT196631:FUT196632 GEP196631:GEP196632 GOL196631:GOL196632 GYH196631:GYH196632 HID196631:HID196632 HRZ196631:HRZ196632 IBV196631:IBV196632 ILR196631:ILR196632 IVN196631:IVN196632 JFJ196631:JFJ196632 JPF196631:JPF196632 JZB196631:JZB196632 KIX196631:KIX196632 KST196631:KST196632 LCP196631:LCP196632 LML196631:LML196632 LWH196631:LWH196632 MGD196631:MGD196632 MPZ196631:MPZ196632 MZV196631:MZV196632 NJR196631:NJR196632 NTN196631:NTN196632 ODJ196631:ODJ196632 ONF196631:ONF196632 OXB196631:OXB196632 PGX196631:PGX196632 PQT196631:PQT196632 QAP196631:QAP196632 QKL196631:QKL196632 QUH196631:QUH196632 RED196631:RED196632 RNZ196631:RNZ196632 RXV196631:RXV196632 SHR196631:SHR196632 SRN196631:SRN196632 TBJ196631:TBJ196632 TLF196631:TLF196632 TVB196631:TVB196632 UEX196631:UEX196632 UOT196631:UOT196632 UYP196631:UYP196632 VIL196631:VIL196632 VSH196631:VSH196632 WCD196631:WCD196632 WLZ196631:WLZ196632 WVV196631:WVV196632 N262167:N262168 JJ262167:JJ262168 TF262167:TF262168 ADB262167:ADB262168 AMX262167:AMX262168 AWT262167:AWT262168 BGP262167:BGP262168 BQL262167:BQL262168 CAH262167:CAH262168 CKD262167:CKD262168 CTZ262167:CTZ262168 DDV262167:DDV262168 DNR262167:DNR262168 DXN262167:DXN262168 EHJ262167:EHJ262168 ERF262167:ERF262168 FBB262167:FBB262168 FKX262167:FKX262168 FUT262167:FUT262168 GEP262167:GEP262168 GOL262167:GOL262168 GYH262167:GYH262168 HID262167:HID262168 HRZ262167:HRZ262168 IBV262167:IBV262168 ILR262167:ILR262168 IVN262167:IVN262168 JFJ262167:JFJ262168 JPF262167:JPF262168 JZB262167:JZB262168 KIX262167:KIX262168 KST262167:KST262168 LCP262167:LCP262168 LML262167:LML262168 LWH262167:LWH262168 MGD262167:MGD262168 MPZ262167:MPZ262168 MZV262167:MZV262168 NJR262167:NJR262168 NTN262167:NTN262168 ODJ262167:ODJ262168 ONF262167:ONF262168 OXB262167:OXB262168 PGX262167:PGX262168 PQT262167:PQT262168 QAP262167:QAP262168 QKL262167:QKL262168 QUH262167:QUH262168 RED262167:RED262168 RNZ262167:RNZ262168 RXV262167:RXV262168 SHR262167:SHR262168 SRN262167:SRN262168 TBJ262167:TBJ262168 TLF262167:TLF262168 TVB262167:TVB262168 UEX262167:UEX262168 UOT262167:UOT262168 UYP262167:UYP262168 VIL262167:VIL262168 VSH262167:VSH262168 WCD262167:WCD262168 WLZ262167:WLZ262168 WVV262167:WVV262168 N327703:N327704 JJ327703:JJ327704 TF327703:TF327704 ADB327703:ADB327704 AMX327703:AMX327704 AWT327703:AWT327704 BGP327703:BGP327704 BQL327703:BQL327704 CAH327703:CAH327704 CKD327703:CKD327704 CTZ327703:CTZ327704 DDV327703:DDV327704 DNR327703:DNR327704 DXN327703:DXN327704 EHJ327703:EHJ327704 ERF327703:ERF327704 FBB327703:FBB327704 FKX327703:FKX327704 FUT327703:FUT327704 GEP327703:GEP327704 GOL327703:GOL327704 GYH327703:GYH327704 HID327703:HID327704 HRZ327703:HRZ327704 IBV327703:IBV327704 ILR327703:ILR327704 IVN327703:IVN327704 JFJ327703:JFJ327704 JPF327703:JPF327704 JZB327703:JZB327704 KIX327703:KIX327704 KST327703:KST327704 LCP327703:LCP327704 LML327703:LML327704 LWH327703:LWH327704 MGD327703:MGD327704 MPZ327703:MPZ327704 MZV327703:MZV327704 NJR327703:NJR327704 NTN327703:NTN327704 ODJ327703:ODJ327704 ONF327703:ONF327704 OXB327703:OXB327704 PGX327703:PGX327704 PQT327703:PQT327704 QAP327703:QAP327704 QKL327703:QKL327704 QUH327703:QUH327704 RED327703:RED327704 RNZ327703:RNZ327704 RXV327703:RXV327704 SHR327703:SHR327704 SRN327703:SRN327704 TBJ327703:TBJ327704 TLF327703:TLF327704 TVB327703:TVB327704 UEX327703:UEX327704 UOT327703:UOT327704 UYP327703:UYP327704 VIL327703:VIL327704 VSH327703:VSH327704 WCD327703:WCD327704 WLZ327703:WLZ327704 WVV327703:WVV327704 N393239:N393240 JJ393239:JJ393240 TF393239:TF393240 ADB393239:ADB393240 AMX393239:AMX393240 AWT393239:AWT393240 BGP393239:BGP393240 BQL393239:BQL393240 CAH393239:CAH393240 CKD393239:CKD393240 CTZ393239:CTZ393240 DDV393239:DDV393240 DNR393239:DNR393240 DXN393239:DXN393240 EHJ393239:EHJ393240 ERF393239:ERF393240 FBB393239:FBB393240 FKX393239:FKX393240 FUT393239:FUT393240 GEP393239:GEP393240 GOL393239:GOL393240 GYH393239:GYH393240 HID393239:HID393240 HRZ393239:HRZ393240 IBV393239:IBV393240 ILR393239:ILR393240 IVN393239:IVN393240 JFJ393239:JFJ393240 JPF393239:JPF393240 JZB393239:JZB393240 KIX393239:KIX393240 KST393239:KST393240 LCP393239:LCP393240 LML393239:LML393240 LWH393239:LWH393240 MGD393239:MGD393240 MPZ393239:MPZ393240 MZV393239:MZV393240 NJR393239:NJR393240 NTN393239:NTN393240 ODJ393239:ODJ393240 ONF393239:ONF393240 OXB393239:OXB393240 PGX393239:PGX393240 PQT393239:PQT393240 QAP393239:QAP393240 QKL393239:QKL393240 QUH393239:QUH393240 RED393239:RED393240 RNZ393239:RNZ393240 RXV393239:RXV393240 SHR393239:SHR393240 SRN393239:SRN393240 TBJ393239:TBJ393240 TLF393239:TLF393240 TVB393239:TVB393240 UEX393239:UEX393240 UOT393239:UOT393240 UYP393239:UYP393240 VIL393239:VIL393240 VSH393239:VSH393240 WCD393239:WCD393240 WLZ393239:WLZ393240 WVV393239:WVV393240 N458775:N458776 JJ458775:JJ458776 TF458775:TF458776 ADB458775:ADB458776 AMX458775:AMX458776 AWT458775:AWT458776 BGP458775:BGP458776 BQL458775:BQL458776 CAH458775:CAH458776 CKD458775:CKD458776 CTZ458775:CTZ458776 DDV458775:DDV458776 DNR458775:DNR458776 DXN458775:DXN458776 EHJ458775:EHJ458776 ERF458775:ERF458776 FBB458775:FBB458776 FKX458775:FKX458776 FUT458775:FUT458776 GEP458775:GEP458776 GOL458775:GOL458776 GYH458775:GYH458776 HID458775:HID458776 HRZ458775:HRZ458776 IBV458775:IBV458776 ILR458775:ILR458776 IVN458775:IVN458776 JFJ458775:JFJ458776 JPF458775:JPF458776 JZB458775:JZB458776 KIX458775:KIX458776 KST458775:KST458776 LCP458775:LCP458776 LML458775:LML458776 LWH458775:LWH458776 MGD458775:MGD458776 MPZ458775:MPZ458776 MZV458775:MZV458776 NJR458775:NJR458776 NTN458775:NTN458776 ODJ458775:ODJ458776 ONF458775:ONF458776 OXB458775:OXB458776 PGX458775:PGX458776 PQT458775:PQT458776 QAP458775:QAP458776 QKL458775:QKL458776 QUH458775:QUH458776 RED458775:RED458776 RNZ458775:RNZ458776 RXV458775:RXV458776 SHR458775:SHR458776 SRN458775:SRN458776 TBJ458775:TBJ458776 TLF458775:TLF458776 TVB458775:TVB458776 UEX458775:UEX458776 UOT458775:UOT458776 UYP458775:UYP458776 VIL458775:VIL458776 VSH458775:VSH458776 WCD458775:WCD458776 WLZ458775:WLZ458776 WVV458775:WVV458776 N524311:N524312 JJ524311:JJ524312 TF524311:TF524312 ADB524311:ADB524312 AMX524311:AMX524312 AWT524311:AWT524312 BGP524311:BGP524312 BQL524311:BQL524312 CAH524311:CAH524312 CKD524311:CKD524312 CTZ524311:CTZ524312 DDV524311:DDV524312 DNR524311:DNR524312 DXN524311:DXN524312 EHJ524311:EHJ524312 ERF524311:ERF524312 FBB524311:FBB524312 FKX524311:FKX524312 FUT524311:FUT524312 GEP524311:GEP524312 GOL524311:GOL524312 GYH524311:GYH524312 HID524311:HID524312 HRZ524311:HRZ524312 IBV524311:IBV524312 ILR524311:ILR524312 IVN524311:IVN524312 JFJ524311:JFJ524312 JPF524311:JPF524312 JZB524311:JZB524312 KIX524311:KIX524312 KST524311:KST524312 LCP524311:LCP524312 LML524311:LML524312 LWH524311:LWH524312 MGD524311:MGD524312 MPZ524311:MPZ524312 MZV524311:MZV524312 NJR524311:NJR524312 NTN524311:NTN524312 ODJ524311:ODJ524312 ONF524311:ONF524312 OXB524311:OXB524312 PGX524311:PGX524312 PQT524311:PQT524312 QAP524311:QAP524312 QKL524311:QKL524312 QUH524311:QUH524312 RED524311:RED524312 RNZ524311:RNZ524312 RXV524311:RXV524312 SHR524311:SHR524312 SRN524311:SRN524312 TBJ524311:TBJ524312 TLF524311:TLF524312 TVB524311:TVB524312 UEX524311:UEX524312 UOT524311:UOT524312 UYP524311:UYP524312 VIL524311:VIL524312 VSH524311:VSH524312 WCD524311:WCD524312 WLZ524311:WLZ524312 WVV524311:WVV524312 N589847:N589848 JJ589847:JJ589848 TF589847:TF589848 ADB589847:ADB589848 AMX589847:AMX589848 AWT589847:AWT589848 BGP589847:BGP589848 BQL589847:BQL589848 CAH589847:CAH589848 CKD589847:CKD589848 CTZ589847:CTZ589848 DDV589847:DDV589848 DNR589847:DNR589848 DXN589847:DXN589848 EHJ589847:EHJ589848 ERF589847:ERF589848 FBB589847:FBB589848 FKX589847:FKX589848 FUT589847:FUT589848 GEP589847:GEP589848 GOL589847:GOL589848 GYH589847:GYH589848 HID589847:HID589848 HRZ589847:HRZ589848 IBV589847:IBV589848 ILR589847:ILR589848 IVN589847:IVN589848 JFJ589847:JFJ589848 JPF589847:JPF589848 JZB589847:JZB589848 KIX589847:KIX589848 KST589847:KST589848 LCP589847:LCP589848 LML589847:LML589848 LWH589847:LWH589848 MGD589847:MGD589848 MPZ589847:MPZ589848 MZV589847:MZV589848 NJR589847:NJR589848 NTN589847:NTN589848 ODJ589847:ODJ589848 ONF589847:ONF589848 OXB589847:OXB589848 PGX589847:PGX589848 PQT589847:PQT589848 QAP589847:QAP589848 QKL589847:QKL589848 QUH589847:QUH589848 RED589847:RED589848 RNZ589847:RNZ589848 RXV589847:RXV589848 SHR589847:SHR589848 SRN589847:SRN589848 TBJ589847:TBJ589848 TLF589847:TLF589848 TVB589847:TVB589848 UEX589847:UEX589848 UOT589847:UOT589848 UYP589847:UYP589848 VIL589847:VIL589848 VSH589847:VSH589848 WCD589847:WCD589848 WLZ589847:WLZ589848 WVV589847:WVV589848 N655383:N655384 JJ655383:JJ655384 TF655383:TF655384 ADB655383:ADB655384 AMX655383:AMX655384 AWT655383:AWT655384 BGP655383:BGP655384 BQL655383:BQL655384 CAH655383:CAH655384 CKD655383:CKD655384 CTZ655383:CTZ655384 DDV655383:DDV655384 DNR655383:DNR655384 DXN655383:DXN655384 EHJ655383:EHJ655384 ERF655383:ERF655384 FBB655383:FBB655384 FKX655383:FKX655384 FUT655383:FUT655384 GEP655383:GEP655384 GOL655383:GOL655384 GYH655383:GYH655384 HID655383:HID655384 HRZ655383:HRZ655384 IBV655383:IBV655384 ILR655383:ILR655384 IVN655383:IVN655384 JFJ655383:JFJ655384 JPF655383:JPF655384 JZB655383:JZB655384 KIX655383:KIX655384 KST655383:KST655384 LCP655383:LCP655384 LML655383:LML655384 LWH655383:LWH655384 MGD655383:MGD655384 MPZ655383:MPZ655384 MZV655383:MZV655384 NJR655383:NJR655384 NTN655383:NTN655384 ODJ655383:ODJ655384 ONF655383:ONF655384 OXB655383:OXB655384 PGX655383:PGX655384 PQT655383:PQT655384 QAP655383:QAP655384 QKL655383:QKL655384 QUH655383:QUH655384 RED655383:RED655384 RNZ655383:RNZ655384 RXV655383:RXV655384 SHR655383:SHR655384 SRN655383:SRN655384 TBJ655383:TBJ655384 TLF655383:TLF655384 TVB655383:TVB655384 UEX655383:UEX655384 UOT655383:UOT655384 UYP655383:UYP655384 VIL655383:VIL655384 VSH655383:VSH655384 WCD655383:WCD655384 WLZ655383:WLZ655384 WVV655383:WVV655384 N720919:N720920 JJ720919:JJ720920 TF720919:TF720920 ADB720919:ADB720920 AMX720919:AMX720920 AWT720919:AWT720920 BGP720919:BGP720920 BQL720919:BQL720920 CAH720919:CAH720920 CKD720919:CKD720920 CTZ720919:CTZ720920 DDV720919:DDV720920 DNR720919:DNR720920 DXN720919:DXN720920 EHJ720919:EHJ720920 ERF720919:ERF720920 FBB720919:FBB720920 FKX720919:FKX720920 FUT720919:FUT720920 GEP720919:GEP720920 GOL720919:GOL720920 GYH720919:GYH720920 HID720919:HID720920 HRZ720919:HRZ720920 IBV720919:IBV720920 ILR720919:ILR720920 IVN720919:IVN720920 JFJ720919:JFJ720920 JPF720919:JPF720920 JZB720919:JZB720920 KIX720919:KIX720920 KST720919:KST720920 LCP720919:LCP720920 LML720919:LML720920 LWH720919:LWH720920 MGD720919:MGD720920 MPZ720919:MPZ720920 MZV720919:MZV720920 NJR720919:NJR720920 NTN720919:NTN720920 ODJ720919:ODJ720920 ONF720919:ONF720920 OXB720919:OXB720920 PGX720919:PGX720920 PQT720919:PQT720920 QAP720919:QAP720920 QKL720919:QKL720920 QUH720919:QUH720920 RED720919:RED720920 RNZ720919:RNZ720920 RXV720919:RXV720920 SHR720919:SHR720920 SRN720919:SRN720920 TBJ720919:TBJ720920 TLF720919:TLF720920 TVB720919:TVB720920 UEX720919:UEX720920 UOT720919:UOT720920 UYP720919:UYP720920 VIL720919:VIL720920 VSH720919:VSH720920 WCD720919:WCD720920 WLZ720919:WLZ720920 WVV720919:WVV720920 N786455:N786456 JJ786455:JJ786456 TF786455:TF786456 ADB786455:ADB786456 AMX786455:AMX786456 AWT786455:AWT786456 BGP786455:BGP786456 BQL786455:BQL786456 CAH786455:CAH786456 CKD786455:CKD786456 CTZ786455:CTZ786456 DDV786455:DDV786456 DNR786455:DNR786456 DXN786455:DXN786456 EHJ786455:EHJ786456 ERF786455:ERF786456 FBB786455:FBB786456 FKX786455:FKX786456 FUT786455:FUT786456 GEP786455:GEP786456 GOL786455:GOL786456 GYH786455:GYH786456 HID786455:HID786456 HRZ786455:HRZ786456 IBV786455:IBV786456 ILR786455:ILR786456 IVN786455:IVN786456 JFJ786455:JFJ786456 JPF786455:JPF786456 JZB786455:JZB786456 KIX786455:KIX786456 KST786455:KST786456 LCP786455:LCP786456 LML786455:LML786456 LWH786455:LWH786456 MGD786455:MGD786456 MPZ786455:MPZ786456 MZV786455:MZV786456 NJR786455:NJR786456 NTN786455:NTN786456 ODJ786455:ODJ786456 ONF786455:ONF786456 OXB786455:OXB786456 PGX786455:PGX786456 PQT786455:PQT786456 QAP786455:QAP786456 QKL786455:QKL786456 QUH786455:QUH786456 RED786455:RED786456 RNZ786455:RNZ786456 RXV786455:RXV786456 SHR786455:SHR786456 SRN786455:SRN786456 TBJ786455:TBJ786456 TLF786455:TLF786456 TVB786455:TVB786456 UEX786455:UEX786456 UOT786455:UOT786456 UYP786455:UYP786456 VIL786455:VIL786456 VSH786455:VSH786456 WCD786455:WCD786456 WLZ786455:WLZ786456 WVV786455:WVV786456 N851991:N851992 JJ851991:JJ851992 TF851991:TF851992 ADB851991:ADB851992 AMX851991:AMX851992 AWT851991:AWT851992 BGP851991:BGP851992 BQL851991:BQL851992 CAH851991:CAH851992 CKD851991:CKD851992 CTZ851991:CTZ851992 DDV851991:DDV851992 DNR851991:DNR851992 DXN851991:DXN851992 EHJ851991:EHJ851992 ERF851991:ERF851992 FBB851991:FBB851992 FKX851991:FKX851992 FUT851991:FUT851992 GEP851991:GEP851992 GOL851991:GOL851992 GYH851991:GYH851992 HID851991:HID851992 HRZ851991:HRZ851992 IBV851991:IBV851992 ILR851991:ILR851992 IVN851991:IVN851992 JFJ851991:JFJ851992 JPF851991:JPF851992 JZB851991:JZB851992 KIX851991:KIX851992 KST851991:KST851992 LCP851991:LCP851992 LML851991:LML851992 LWH851991:LWH851992 MGD851991:MGD851992 MPZ851991:MPZ851992 MZV851991:MZV851992 NJR851991:NJR851992 NTN851991:NTN851992 ODJ851991:ODJ851992 ONF851991:ONF851992 OXB851991:OXB851992 PGX851991:PGX851992 PQT851991:PQT851992 QAP851991:QAP851992 QKL851991:QKL851992 QUH851991:QUH851992 RED851991:RED851992 RNZ851991:RNZ851992 RXV851991:RXV851992 SHR851991:SHR851992 SRN851991:SRN851992 TBJ851991:TBJ851992 TLF851991:TLF851992 TVB851991:TVB851992 UEX851991:UEX851992 UOT851991:UOT851992 UYP851991:UYP851992 VIL851991:VIL851992 VSH851991:VSH851992 WCD851991:WCD851992 WLZ851991:WLZ851992 WVV851991:WVV851992 N917527:N917528 JJ917527:JJ917528 TF917527:TF917528 ADB917527:ADB917528 AMX917527:AMX917528 AWT917527:AWT917528 BGP917527:BGP917528 BQL917527:BQL917528 CAH917527:CAH917528 CKD917527:CKD917528 CTZ917527:CTZ917528 DDV917527:DDV917528 DNR917527:DNR917528 DXN917527:DXN917528 EHJ917527:EHJ917528 ERF917527:ERF917528 FBB917527:FBB917528 FKX917527:FKX917528 FUT917527:FUT917528 GEP917527:GEP917528 GOL917527:GOL917528 GYH917527:GYH917528 HID917527:HID917528 HRZ917527:HRZ917528 IBV917527:IBV917528 ILR917527:ILR917528 IVN917527:IVN917528 JFJ917527:JFJ917528 JPF917527:JPF917528 JZB917527:JZB917528 KIX917527:KIX917528 KST917527:KST917528 LCP917527:LCP917528 LML917527:LML917528 LWH917527:LWH917528 MGD917527:MGD917528 MPZ917527:MPZ917528 MZV917527:MZV917528 NJR917527:NJR917528 NTN917527:NTN917528 ODJ917527:ODJ917528 ONF917527:ONF917528 OXB917527:OXB917528 PGX917527:PGX917528 PQT917527:PQT917528 QAP917527:QAP917528 QKL917527:QKL917528 QUH917527:QUH917528 RED917527:RED917528 RNZ917527:RNZ917528 RXV917527:RXV917528 SHR917527:SHR917528 SRN917527:SRN917528 TBJ917527:TBJ917528 TLF917527:TLF917528 TVB917527:TVB917528 UEX917527:UEX917528 UOT917527:UOT917528 UYP917527:UYP917528 VIL917527:VIL917528 VSH917527:VSH917528 WCD917527:WCD917528 WLZ917527:WLZ917528 WVV917527:WVV917528 N983063:N983064 JJ983063:JJ983064 TF983063:TF983064 ADB983063:ADB983064 AMX983063:AMX983064 AWT983063:AWT983064 BGP983063:BGP983064 BQL983063:BQL983064 CAH983063:CAH983064 CKD983063:CKD983064 CTZ983063:CTZ983064 DDV983063:DDV983064 DNR983063:DNR983064 DXN983063:DXN983064 EHJ983063:EHJ983064 ERF983063:ERF983064 FBB983063:FBB983064 FKX983063:FKX983064 FUT983063:FUT983064 GEP983063:GEP983064 GOL983063:GOL983064 GYH983063:GYH983064 HID983063:HID983064 HRZ983063:HRZ983064 IBV983063:IBV983064 ILR983063:ILR983064 IVN983063:IVN983064 JFJ983063:JFJ983064 JPF983063:JPF983064 JZB983063:JZB983064 KIX983063:KIX983064 KST983063:KST983064 LCP983063:LCP983064 LML983063:LML983064 LWH983063:LWH983064 MGD983063:MGD983064 MPZ983063:MPZ983064 MZV983063:MZV983064 NJR983063:NJR983064 NTN983063:NTN983064 ODJ983063:ODJ983064 ONF983063:ONF983064 OXB983063:OXB983064 PGX983063:PGX983064 PQT983063:PQT983064 QAP983063:QAP983064 QKL983063:QKL983064 QUH983063:QUH983064 RED983063:RED983064 RNZ983063:RNZ983064 RXV983063:RXV983064 SHR983063:SHR983064 SRN983063:SRN983064 TBJ983063:TBJ983064 TLF983063:TLF983064 TVB983063:TVB983064 UEX983063:UEX983064 UOT983063:UOT983064 UYP983063:UYP983064 VIL983063:VIL983064 VSH983063:VSH983064 WCD983063:WCD983064 WLZ983063:WLZ983064 WVV983063:WVV983064 N26:N31 JJ26:JJ31 TF26:TF31 ADB26:ADB31 AMX26:AMX31 AWT26:AWT31 BGP26:BGP31 BQL26:BQL31 CAH26:CAH31 CKD26:CKD31 CTZ26:CTZ31 DDV26:DDV31 DNR26:DNR31 DXN26:DXN31 EHJ26:EHJ31 ERF26:ERF31 FBB26:FBB31 FKX26:FKX31 FUT26:FUT31 GEP26:GEP31 GOL26:GOL31 GYH26:GYH31 HID26:HID31 HRZ26:HRZ31 IBV26:IBV31 ILR26:ILR31 IVN26:IVN31 JFJ26:JFJ31 JPF26:JPF31 JZB26:JZB31 KIX26:KIX31 KST26:KST31 LCP26:LCP31 LML26:LML31 LWH26:LWH31 MGD26:MGD31 MPZ26:MPZ31 MZV26:MZV31 NJR26:NJR31 NTN26:NTN31 ODJ26:ODJ31 ONF26:ONF31 OXB26:OXB31 PGX26:PGX31 PQT26:PQT31 QAP26:QAP31 QKL26:QKL31 QUH26:QUH31 RED26:RED31 RNZ26:RNZ31 RXV26:RXV31 SHR26:SHR31 SRN26:SRN31 TBJ26:TBJ31 TLF26:TLF31 TVB26:TVB31 UEX26:UEX31 UOT26:UOT31 UYP26:UYP31 VIL26:VIL31 VSH26:VSH31 WCD26:WCD31 WLZ26:WLZ31 WVV26:WVV31 N65562:N65567 JJ65562:JJ65567 TF65562:TF65567 ADB65562:ADB65567 AMX65562:AMX65567 AWT65562:AWT65567 BGP65562:BGP65567 BQL65562:BQL65567 CAH65562:CAH65567 CKD65562:CKD65567 CTZ65562:CTZ65567 DDV65562:DDV65567 DNR65562:DNR65567 DXN65562:DXN65567 EHJ65562:EHJ65567 ERF65562:ERF65567 FBB65562:FBB65567 FKX65562:FKX65567 FUT65562:FUT65567 GEP65562:GEP65567 GOL65562:GOL65567 GYH65562:GYH65567 HID65562:HID65567 HRZ65562:HRZ65567 IBV65562:IBV65567 ILR65562:ILR65567 IVN65562:IVN65567 JFJ65562:JFJ65567 JPF65562:JPF65567 JZB65562:JZB65567 KIX65562:KIX65567 KST65562:KST65567 LCP65562:LCP65567 LML65562:LML65567 LWH65562:LWH65567 MGD65562:MGD65567 MPZ65562:MPZ65567 MZV65562:MZV65567 NJR65562:NJR65567 NTN65562:NTN65567 ODJ65562:ODJ65567 ONF65562:ONF65567 OXB65562:OXB65567 PGX65562:PGX65567 PQT65562:PQT65567 QAP65562:QAP65567 QKL65562:QKL65567 QUH65562:QUH65567 RED65562:RED65567 RNZ65562:RNZ65567 RXV65562:RXV65567 SHR65562:SHR65567 SRN65562:SRN65567 TBJ65562:TBJ65567 TLF65562:TLF65567 TVB65562:TVB65567 UEX65562:UEX65567 UOT65562:UOT65567 UYP65562:UYP65567 VIL65562:VIL65567 VSH65562:VSH65567 WCD65562:WCD65567 WLZ65562:WLZ65567 WVV65562:WVV65567 N131098:N131103 JJ131098:JJ131103 TF131098:TF131103 ADB131098:ADB131103 AMX131098:AMX131103 AWT131098:AWT131103 BGP131098:BGP131103 BQL131098:BQL131103 CAH131098:CAH131103 CKD131098:CKD131103 CTZ131098:CTZ131103 DDV131098:DDV131103 DNR131098:DNR131103 DXN131098:DXN131103 EHJ131098:EHJ131103 ERF131098:ERF131103 FBB131098:FBB131103 FKX131098:FKX131103 FUT131098:FUT131103 GEP131098:GEP131103 GOL131098:GOL131103 GYH131098:GYH131103 HID131098:HID131103 HRZ131098:HRZ131103 IBV131098:IBV131103 ILR131098:ILR131103 IVN131098:IVN131103 JFJ131098:JFJ131103 JPF131098:JPF131103 JZB131098:JZB131103 KIX131098:KIX131103 KST131098:KST131103 LCP131098:LCP131103 LML131098:LML131103 LWH131098:LWH131103 MGD131098:MGD131103 MPZ131098:MPZ131103 MZV131098:MZV131103 NJR131098:NJR131103 NTN131098:NTN131103 ODJ131098:ODJ131103 ONF131098:ONF131103 OXB131098:OXB131103 PGX131098:PGX131103 PQT131098:PQT131103 QAP131098:QAP131103 QKL131098:QKL131103 QUH131098:QUH131103 RED131098:RED131103 RNZ131098:RNZ131103 RXV131098:RXV131103 SHR131098:SHR131103 SRN131098:SRN131103 TBJ131098:TBJ131103 TLF131098:TLF131103 TVB131098:TVB131103 UEX131098:UEX131103 UOT131098:UOT131103 UYP131098:UYP131103 VIL131098:VIL131103 VSH131098:VSH131103 WCD131098:WCD131103 WLZ131098:WLZ131103 WVV131098:WVV131103 N196634:N196639 JJ196634:JJ196639 TF196634:TF196639 ADB196634:ADB196639 AMX196634:AMX196639 AWT196634:AWT196639 BGP196634:BGP196639 BQL196634:BQL196639 CAH196634:CAH196639 CKD196634:CKD196639 CTZ196634:CTZ196639 DDV196634:DDV196639 DNR196634:DNR196639 DXN196634:DXN196639 EHJ196634:EHJ196639 ERF196634:ERF196639 FBB196634:FBB196639 FKX196634:FKX196639 FUT196634:FUT196639 GEP196634:GEP196639 GOL196634:GOL196639 GYH196634:GYH196639 HID196634:HID196639 HRZ196634:HRZ196639 IBV196634:IBV196639 ILR196634:ILR196639 IVN196634:IVN196639 JFJ196634:JFJ196639 JPF196634:JPF196639 JZB196634:JZB196639 KIX196634:KIX196639 KST196634:KST196639 LCP196634:LCP196639 LML196634:LML196639 LWH196634:LWH196639 MGD196634:MGD196639 MPZ196634:MPZ196639 MZV196634:MZV196639 NJR196634:NJR196639 NTN196634:NTN196639 ODJ196634:ODJ196639 ONF196634:ONF196639 OXB196634:OXB196639 PGX196634:PGX196639 PQT196634:PQT196639 QAP196634:QAP196639 QKL196634:QKL196639 QUH196634:QUH196639 RED196634:RED196639 RNZ196634:RNZ196639 RXV196634:RXV196639 SHR196634:SHR196639 SRN196634:SRN196639 TBJ196634:TBJ196639 TLF196634:TLF196639 TVB196634:TVB196639 UEX196634:UEX196639 UOT196634:UOT196639 UYP196634:UYP196639 VIL196634:VIL196639 VSH196634:VSH196639 WCD196634:WCD196639 WLZ196634:WLZ196639 WVV196634:WVV196639 N262170:N262175 JJ262170:JJ262175 TF262170:TF262175 ADB262170:ADB262175 AMX262170:AMX262175 AWT262170:AWT262175 BGP262170:BGP262175 BQL262170:BQL262175 CAH262170:CAH262175 CKD262170:CKD262175 CTZ262170:CTZ262175 DDV262170:DDV262175 DNR262170:DNR262175 DXN262170:DXN262175 EHJ262170:EHJ262175 ERF262170:ERF262175 FBB262170:FBB262175 FKX262170:FKX262175 FUT262170:FUT262175 GEP262170:GEP262175 GOL262170:GOL262175 GYH262170:GYH262175 HID262170:HID262175 HRZ262170:HRZ262175 IBV262170:IBV262175 ILR262170:ILR262175 IVN262170:IVN262175 JFJ262170:JFJ262175 JPF262170:JPF262175 JZB262170:JZB262175 KIX262170:KIX262175 KST262170:KST262175 LCP262170:LCP262175 LML262170:LML262175 LWH262170:LWH262175 MGD262170:MGD262175 MPZ262170:MPZ262175 MZV262170:MZV262175 NJR262170:NJR262175 NTN262170:NTN262175 ODJ262170:ODJ262175 ONF262170:ONF262175 OXB262170:OXB262175 PGX262170:PGX262175 PQT262170:PQT262175 QAP262170:QAP262175 QKL262170:QKL262175 QUH262170:QUH262175 RED262170:RED262175 RNZ262170:RNZ262175 RXV262170:RXV262175 SHR262170:SHR262175 SRN262170:SRN262175 TBJ262170:TBJ262175 TLF262170:TLF262175 TVB262170:TVB262175 UEX262170:UEX262175 UOT262170:UOT262175 UYP262170:UYP262175 VIL262170:VIL262175 VSH262170:VSH262175 WCD262170:WCD262175 WLZ262170:WLZ262175 WVV262170:WVV262175 N327706:N327711 JJ327706:JJ327711 TF327706:TF327711 ADB327706:ADB327711 AMX327706:AMX327711 AWT327706:AWT327711 BGP327706:BGP327711 BQL327706:BQL327711 CAH327706:CAH327711 CKD327706:CKD327711 CTZ327706:CTZ327711 DDV327706:DDV327711 DNR327706:DNR327711 DXN327706:DXN327711 EHJ327706:EHJ327711 ERF327706:ERF327711 FBB327706:FBB327711 FKX327706:FKX327711 FUT327706:FUT327711 GEP327706:GEP327711 GOL327706:GOL327711 GYH327706:GYH327711 HID327706:HID327711 HRZ327706:HRZ327711 IBV327706:IBV327711 ILR327706:ILR327711 IVN327706:IVN327711 JFJ327706:JFJ327711 JPF327706:JPF327711 JZB327706:JZB327711 KIX327706:KIX327711 KST327706:KST327711 LCP327706:LCP327711 LML327706:LML327711 LWH327706:LWH327711 MGD327706:MGD327711 MPZ327706:MPZ327711 MZV327706:MZV327711 NJR327706:NJR327711 NTN327706:NTN327711 ODJ327706:ODJ327711 ONF327706:ONF327711 OXB327706:OXB327711 PGX327706:PGX327711 PQT327706:PQT327711 QAP327706:QAP327711 QKL327706:QKL327711 QUH327706:QUH327711 RED327706:RED327711 RNZ327706:RNZ327711 RXV327706:RXV327711 SHR327706:SHR327711 SRN327706:SRN327711 TBJ327706:TBJ327711 TLF327706:TLF327711 TVB327706:TVB327711 UEX327706:UEX327711 UOT327706:UOT327711 UYP327706:UYP327711 VIL327706:VIL327711 VSH327706:VSH327711 WCD327706:WCD327711 WLZ327706:WLZ327711 WVV327706:WVV327711 N393242:N393247 JJ393242:JJ393247 TF393242:TF393247 ADB393242:ADB393247 AMX393242:AMX393247 AWT393242:AWT393247 BGP393242:BGP393247 BQL393242:BQL393247 CAH393242:CAH393247 CKD393242:CKD393247 CTZ393242:CTZ393247 DDV393242:DDV393247 DNR393242:DNR393247 DXN393242:DXN393247 EHJ393242:EHJ393247 ERF393242:ERF393247 FBB393242:FBB393247 FKX393242:FKX393247 FUT393242:FUT393247 GEP393242:GEP393247 GOL393242:GOL393247 GYH393242:GYH393247 HID393242:HID393247 HRZ393242:HRZ393247 IBV393242:IBV393247 ILR393242:ILR393247 IVN393242:IVN393247 JFJ393242:JFJ393247 JPF393242:JPF393247 JZB393242:JZB393247 KIX393242:KIX393247 KST393242:KST393247 LCP393242:LCP393247 LML393242:LML393247 LWH393242:LWH393247 MGD393242:MGD393247 MPZ393242:MPZ393247 MZV393242:MZV393247 NJR393242:NJR393247 NTN393242:NTN393247 ODJ393242:ODJ393247 ONF393242:ONF393247 OXB393242:OXB393247 PGX393242:PGX393247 PQT393242:PQT393247 QAP393242:QAP393247 QKL393242:QKL393247 QUH393242:QUH393247 RED393242:RED393247 RNZ393242:RNZ393247 RXV393242:RXV393247 SHR393242:SHR393247 SRN393242:SRN393247 TBJ393242:TBJ393247 TLF393242:TLF393247 TVB393242:TVB393247 UEX393242:UEX393247 UOT393242:UOT393247 UYP393242:UYP393247 VIL393242:VIL393247 VSH393242:VSH393247 WCD393242:WCD393247 WLZ393242:WLZ393247 WVV393242:WVV393247 N458778:N458783 JJ458778:JJ458783 TF458778:TF458783 ADB458778:ADB458783 AMX458778:AMX458783 AWT458778:AWT458783 BGP458778:BGP458783 BQL458778:BQL458783 CAH458778:CAH458783 CKD458778:CKD458783 CTZ458778:CTZ458783 DDV458778:DDV458783 DNR458778:DNR458783 DXN458778:DXN458783 EHJ458778:EHJ458783 ERF458778:ERF458783 FBB458778:FBB458783 FKX458778:FKX458783 FUT458778:FUT458783 GEP458778:GEP458783 GOL458778:GOL458783 GYH458778:GYH458783 HID458778:HID458783 HRZ458778:HRZ458783 IBV458778:IBV458783 ILR458778:ILR458783 IVN458778:IVN458783 JFJ458778:JFJ458783 JPF458778:JPF458783 JZB458778:JZB458783 KIX458778:KIX458783 KST458778:KST458783 LCP458778:LCP458783 LML458778:LML458783 LWH458778:LWH458783 MGD458778:MGD458783 MPZ458778:MPZ458783 MZV458778:MZV458783 NJR458778:NJR458783 NTN458778:NTN458783 ODJ458778:ODJ458783 ONF458778:ONF458783 OXB458778:OXB458783 PGX458778:PGX458783 PQT458778:PQT458783 QAP458778:QAP458783 QKL458778:QKL458783 QUH458778:QUH458783 RED458778:RED458783 RNZ458778:RNZ458783 RXV458778:RXV458783 SHR458778:SHR458783 SRN458778:SRN458783 TBJ458778:TBJ458783 TLF458778:TLF458783 TVB458778:TVB458783 UEX458778:UEX458783 UOT458778:UOT458783 UYP458778:UYP458783 VIL458778:VIL458783 VSH458778:VSH458783 WCD458778:WCD458783 WLZ458778:WLZ458783 WVV458778:WVV458783 N524314:N524319 JJ524314:JJ524319 TF524314:TF524319 ADB524314:ADB524319 AMX524314:AMX524319 AWT524314:AWT524319 BGP524314:BGP524319 BQL524314:BQL524319 CAH524314:CAH524319 CKD524314:CKD524319 CTZ524314:CTZ524319 DDV524314:DDV524319 DNR524314:DNR524319 DXN524314:DXN524319 EHJ524314:EHJ524319 ERF524314:ERF524319 FBB524314:FBB524319 FKX524314:FKX524319 FUT524314:FUT524319 GEP524314:GEP524319 GOL524314:GOL524319 GYH524314:GYH524319 HID524314:HID524319 HRZ524314:HRZ524319 IBV524314:IBV524319 ILR524314:ILR524319 IVN524314:IVN524319 JFJ524314:JFJ524319 JPF524314:JPF524319 JZB524314:JZB524319 KIX524314:KIX524319 KST524314:KST524319 LCP524314:LCP524319 LML524314:LML524319 LWH524314:LWH524319 MGD524314:MGD524319 MPZ524314:MPZ524319 MZV524314:MZV524319 NJR524314:NJR524319 NTN524314:NTN524319 ODJ524314:ODJ524319 ONF524314:ONF524319 OXB524314:OXB524319 PGX524314:PGX524319 PQT524314:PQT524319 QAP524314:QAP524319 QKL524314:QKL524319 QUH524314:QUH524319 RED524314:RED524319 RNZ524314:RNZ524319 RXV524314:RXV524319 SHR524314:SHR524319 SRN524314:SRN524319 TBJ524314:TBJ524319 TLF524314:TLF524319 TVB524314:TVB524319 UEX524314:UEX524319 UOT524314:UOT524319 UYP524314:UYP524319 VIL524314:VIL524319 VSH524314:VSH524319 WCD524314:WCD524319 WLZ524314:WLZ524319 WVV524314:WVV524319 N589850:N589855 JJ589850:JJ589855 TF589850:TF589855 ADB589850:ADB589855 AMX589850:AMX589855 AWT589850:AWT589855 BGP589850:BGP589855 BQL589850:BQL589855 CAH589850:CAH589855 CKD589850:CKD589855 CTZ589850:CTZ589855 DDV589850:DDV589855 DNR589850:DNR589855 DXN589850:DXN589855 EHJ589850:EHJ589855 ERF589850:ERF589855 FBB589850:FBB589855 FKX589850:FKX589855 FUT589850:FUT589855 GEP589850:GEP589855 GOL589850:GOL589855 GYH589850:GYH589855 HID589850:HID589855 HRZ589850:HRZ589855 IBV589850:IBV589855 ILR589850:ILR589855 IVN589850:IVN589855 JFJ589850:JFJ589855 JPF589850:JPF589855 JZB589850:JZB589855 KIX589850:KIX589855 KST589850:KST589855 LCP589850:LCP589855 LML589850:LML589855 LWH589850:LWH589855 MGD589850:MGD589855 MPZ589850:MPZ589855 MZV589850:MZV589855 NJR589850:NJR589855 NTN589850:NTN589855 ODJ589850:ODJ589855 ONF589850:ONF589855 OXB589850:OXB589855 PGX589850:PGX589855 PQT589850:PQT589855 QAP589850:QAP589855 QKL589850:QKL589855 QUH589850:QUH589855 RED589850:RED589855 RNZ589850:RNZ589855 RXV589850:RXV589855 SHR589850:SHR589855 SRN589850:SRN589855 TBJ589850:TBJ589855 TLF589850:TLF589855 TVB589850:TVB589855 UEX589850:UEX589855 UOT589850:UOT589855 UYP589850:UYP589855 VIL589850:VIL589855 VSH589850:VSH589855 WCD589850:WCD589855 WLZ589850:WLZ589855 WVV589850:WVV589855 N655386:N655391 JJ655386:JJ655391 TF655386:TF655391 ADB655386:ADB655391 AMX655386:AMX655391 AWT655386:AWT655391 BGP655386:BGP655391 BQL655386:BQL655391 CAH655386:CAH655391 CKD655386:CKD655391 CTZ655386:CTZ655391 DDV655386:DDV655391 DNR655386:DNR655391 DXN655386:DXN655391 EHJ655386:EHJ655391 ERF655386:ERF655391 FBB655386:FBB655391 FKX655386:FKX655391 FUT655386:FUT655391 GEP655386:GEP655391 GOL655386:GOL655391 GYH655386:GYH655391 HID655386:HID655391 HRZ655386:HRZ655391 IBV655386:IBV655391 ILR655386:ILR655391 IVN655386:IVN655391 JFJ655386:JFJ655391 JPF655386:JPF655391 JZB655386:JZB655391 KIX655386:KIX655391 KST655386:KST655391 LCP655386:LCP655391 LML655386:LML655391 LWH655386:LWH655391 MGD655386:MGD655391 MPZ655386:MPZ655391 MZV655386:MZV655391 NJR655386:NJR655391 NTN655386:NTN655391 ODJ655386:ODJ655391 ONF655386:ONF655391 OXB655386:OXB655391 PGX655386:PGX655391 PQT655386:PQT655391 QAP655386:QAP655391 QKL655386:QKL655391 QUH655386:QUH655391 RED655386:RED655391 RNZ655386:RNZ655391 RXV655386:RXV655391 SHR655386:SHR655391 SRN655386:SRN655391 TBJ655386:TBJ655391 TLF655386:TLF655391 TVB655386:TVB655391 UEX655386:UEX655391 UOT655386:UOT655391 UYP655386:UYP655391 VIL655386:VIL655391 VSH655386:VSH655391 WCD655386:WCD655391 WLZ655386:WLZ655391 WVV655386:WVV655391 N720922:N720927 JJ720922:JJ720927 TF720922:TF720927 ADB720922:ADB720927 AMX720922:AMX720927 AWT720922:AWT720927 BGP720922:BGP720927 BQL720922:BQL720927 CAH720922:CAH720927 CKD720922:CKD720927 CTZ720922:CTZ720927 DDV720922:DDV720927 DNR720922:DNR720927 DXN720922:DXN720927 EHJ720922:EHJ720927 ERF720922:ERF720927 FBB720922:FBB720927 FKX720922:FKX720927 FUT720922:FUT720927 GEP720922:GEP720927 GOL720922:GOL720927 GYH720922:GYH720927 HID720922:HID720927 HRZ720922:HRZ720927 IBV720922:IBV720927 ILR720922:ILR720927 IVN720922:IVN720927 JFJ720922:JFJ720927 JPF720922:JPF720927 JZB720922:JZB720927 KIX720922:KIX720927 KST720922:KST720927 LCP720922:LCP720927 LML720922:LML720927 LWH720922:LWH720927 MGD720922:MGD720927 MPZ720922:MPZ720927 MZV720922:MZV720927 NJR720922:NJR720927 NTN720922:NTN720927 ODJ720922:ODJ720927 ONF720922:ONF720927 OXB720922:OXB720927 PGX720922:PGX720927 PQT720922:PQT720927 QAP720922:QAP720927 QKL720922:QKL720927 QUH720922:QUH720927 RED720922:RED720927 RNZ720922:RNZ720927 RXV720922:RXV720927 SHR720922:SHR720927 SRN720922:SRN720927 TBJ720922:TBJ720927 TLF720922:TLF720927 TVB720922:TVB720927 UEX720922:UEX720927 UOT720922:UOT720927 UYP720922:UYP720927 VIL720922:VIL720927 VSH720922:VSH720927 WCD720922:WCD720927 WLZ720922:WLZ720927 WVV720922:WVV720927 N786458:N786463 JJ786458:JJ786463 TF786458:TF786463 ADB786458:ADB786463 AMX786458:AMX786463 AWT786458:AWT786463 BGP786458:BGP786463 BQL786458:BQL786463 CAH786458:CAH786463 CKD786458:CKD786463 CTZ786458:CTZ786463 DDV786458:DDV786463 DNR786458:DNR786463 DXN786458:DXN786463 EHJ786458:EHJ786463 ERF786458:ERF786463 FBB786458:FBB786463 FKX786458:FKX786463 FUT786458:FUT786463 GEP786458:GEP786463 GOL786458:GOL786463 GYH786458:GYH786463 HID786458:HID786463 HRZ786458:HRZ786463 IBV786458:IBV786463 ILR786458:ILR786463 IVN786458:IVN786463 JFJ786458:JFJ786463 JPF786458:JPF786463 JZB786458:JZB786463 KIX786458:KIX786463 KST786458:KST786463 LCP786458:LCP786463 LML786458:LML786463 LWH786458:LWH786463 MGD786458:MGD786463 MPZ786458:MPZ786463 MZV786458:MZV786463 NJR786458:NJR786463 NTN786458:NTN786463 ODJ786458:ODJ786463 ONF786458:ONF786463 OXB786458:OXB786463 PGX786458:PGX786463 PQT786458:PQT786463 QAP786458:QAP786463 QKL786458:QKL786463 QUH786458:QUH786463 RED786458:RED786463 RNZ786458:RNZ786463 RXV786458:RXV786463 SHR786458:SHR786463 SRN786458:SRN786463 TBJ786458:TBJ786463 TLF786458:TLF786463 TVB786458:TVB786463 UEX786458:UEX786463 UOT786458:UOT786463 UYP786458:UYP786463 VIL786458:VIL786463 VSH786458:VSH786463 WCD786458:WCD786463 WLZ786458:WLZ786463 WVV786458:WVV786463 N851994:N851999 JJ851994:JJ851999 TF851994:TF851999 ADB851994:ADB851999 AMX851994:AMX851999 AWT851994:AWT851999 BGP851994:BGP851999 BQL851994:BQL851999 CAH851994:CAH851999 CKD851994:CKD851999 CTZ851994:CTZ851999 DDV851994:DDV851999 DNR851994:DNR851999 DXN851994:DXN851999 EHJ851994:EHJ851999 ERF851994:ERF851999 FBB851994:FBB851999 FKX851994:FKX851999 FUT851994:FUT851999 GEP851994:GEP851999 GOL851994:GOL851999 GYH851994:GYH851999 HID851994:HID851999 HRZ851994:HRZ851999 IBV851994:IBV851999 ILR851994:ILR851999 IVN851994:IVN851999 JFJ851994:JFJ851999 JPF851994:JPF851999 JZB851994:JZB851999 KIX851994:KIX851999 KST851994:KST851999 LCP851994:LCP851999 LML851994:LML851999 LWH851994:LWH851999 MGD851994:MGD851999 MPZ851994:MPZ851999 MZV851994:MZV851999 NJR851994:NJR851999 NTN851994:NTN851999 ODJ851994:ODJ851999 ONF851994:ONF851999 OXB851994:OXB851999 PGX851994:PGX851999 PQT851994:PQT851999 QAP851994:QAP851999 QKL851994:QKL851999 QUH851994:QUH851999 RED851994:RED851999 RNZ851994:RNZ851999 RXV851994:RXV851999 SHR851994:SHR851999 SRN851994:SRN851999 TBJ851994:TBJ851999 TLF851994:TLF851999 TVB851994:TVB851999 UEX851994:UEX851999 UOT851994:UOT851999 UYP851994:UYP851999 VIL851994:VIL851999 VSH851994:VSH851999 WCD851994:WCD851999 WLZ851994:WLZ851999 WVV851994:WVV851999 N917530:N917535 JJ917530:JJ917535 TF917530:TF917535 ADB917530:ADB917535 AMX917530:AMX917535 AWT917530:AWT917535 BGP917530:BGP917535 BQL917530:BQL917535 CAH917530:CAH917535 CKD917530:CKD917535 CTZ917530:CTZ917535 DDV917530:DDV917535 DNR917530:DNR917535 DXN917530:DXN917535 EHJ917530:EHJ917535 ERF917530:ERF917535 FBB917530:FBB917535 FKX917530:FKX917535 FUT917530:FUT917535 GEP917530:GEP917535 GOL917530:GOL917535 GYH917530:GYH917535 HID917530:HID917535 HRZ917530:HRZ917535 IBV917530:IBV917535 ILR917530:ILR917535 IVN917530:IVN917535 JFJ917530:JFJ917535 JPF917530:JPF917535 JZB917530:JZB917535 KIX917530:KIX917535 KST917530:KST917535 LCP917530:LCP917535 LML917530:LML917535 LWH917530:LWH917535 MGD917530:MGD917535 MPZ917530:MPZ917535 MZV917530:MZV917535 NJR917530:NJR917535 NTN917530:NTN917535 ODJ917530:ODJ917535 ONF917530:ONF917535 OXB917530:OXB917535 PGX917530:PGX917535 PQT917530:PQT917535 QAP917530:QAP917535 QKL917530:QKL917535 QUH917530:QUH917535 RED917530:RED917535 RNZ917530:RNZ917535 RXV917530:RXV917535 SHR917530:SHR917535 SRN917530:SRN917535 TBJ917530:TBJ917535 TLF917530:TLF917535 TVB917530:TVB917535 UEX917530:UEX917535 UOT917530:UOT917535 UYP917530:UYP917535 VIL917530:VIL917535 VSH917530:VSH917535 WCD917530:WCD917535 WLZ917530:WLZ917535 WVV917530:WVV917535 N983066:N983071 JJ983066:JJ983071 TF983066:TF983071 ADB983066:ADB983071 AMX983066:AMX983071 AWT983066:AWT983071 BGP983066:BGP983071 BQL983066:BQL983071 CAH983066:CAH983071 CKD983066:CKD983071 CTZ983066:CTZ983071 DDV983066:DDV983071 DNR983066:DNR983071 DXN983066:DXN983071 EHJ983066:EHJ983071 ERF983066:ERF983071 FBB983066:FBB983071 FKX983066:FKX983071 FUT983066:FUT983071 GEP983066:GEP983071 GOL983066:GOL983071 GYH983066:GYH983071 HID983066:HID983071 HRZ983066:HRZ983071 IBV983066:IBV983071 ILR983066:ILR983071 IVN983066:IVN983071 JFJ983066:JFJ983071 JPF983066:JPF983071 JZB983066:JZB983071 KIX983066:KIX983071 KST983066:KST983071 LCP983066:LCP983071 LML983066:LML983071 LWH983066:LWH983071 MGD983066:MGD983071 MPZ983066:MPZ983071 MZV983066:MZV983071 NJR983066:NJR983071 NTN983066:NTN983071 ODJ983066:ODJ983071 ONF983066:ONF983071 OXB983066:OXB983071 PGX983066:PGX983071 PQT983066:PQT983071 QAP983066:QAP983071 QKL983066:QKL983071 QUH983066:QUH983071 RED983066:RED983071 RNZ983066:RNZ983071 RXV983066:RXV983071 SHR983066:SHR983071 SRN983066:SRN983071 TBJ983066:TBJ983071 TLF983066:TLF983071 TVB983066:TVB983071 UEX983066:UEX983071 UOT983066:UOT983071 UYP983066:UYP983071 VIL983066:VIL983071 VSH983066:VSH983071 WCD983066:WCD983071 WLZ983066:WLZ983071 WVV983066:WVV983071 V23:V24 JR23:JR24 TN23:TN24 ADJ23:ADJ24 ANF23:ANF24 AXB23:AXB24 BGX23:BGX24 BQT23:BQT24 CAP23:CAP24 CKL23:CKL24 CUH23:CUH24 DED23:DED24 DNZ23:DNZ24 DXV23:DXV24 EHR23:EHR24 ERN23:ERN24 FBJ23:FBJ24 FLF23:FLF24 FVB23:FVB24 GEX23:GEX24 GOT23:GOT24 GYP23:GYP24 HIL23:HIL24 HSH23:HSH24 ICD23:ICD24 ILZ23:ILZ24 IVV23:IVV24 JFR23:JFR24 JPN23:JPN24 JZJ23:JZJ24 KJF23:KJF24 KTB23:KTB24 LCX23:LCX24 LMT23:LMT24 LWP23:LWP24 MGL23:MGL24 MQH23:MQH24 NAD23:NAD24 NJZ23:NJZ24 NTV23:NTV24 ODR23:ODR24 ONN23:ONN24 OXJ23:OXJ24 PHF23:PHF24 PRB23:PRB24 QAX23:QAX24 QKT23:QKT24 QUP23:QUP24 REL23:REL24 ROH23:ROH24 RYD23:RYD24 SHZ23:SHZ24 SRV23:SRV24 TBR23:TBR24 TLN23:TLN24 TVJ23:TVJ24 UFF23:UFF24 UPB23:UPB24 UYX23:UYX24 VIT23:VIT24 VSP23:VSP24 WCL23:WCL24 WMH23:WMH24 WWD23:WWD24 V65559:V65560 JR65559:JR65560 TN65559:TN65560 ADJ65559:ADJ65560 ANF65559:ANF65560 AXB65559:AXB65560 BGX65559:BGX65560 BQT65559:BQT65560 CAP65559:CAP65560 CKL65559:CKL65560 CUH65559:CUH65560 DED65559:DED65560 DNZ65559:DNZ65560 DXV65559:DXV65560 EHR65559:EHR65560 ERN65559:ERN65560 FBJ65559:FBJ65560 FLF65559:FLF65560 FVB65559:FVB65560 GEX65559:GEX65560 GOT65559:GOT65560 GYP65559:GYP65560 HIL65559:HIL65560 HSH65559:HSH65560 ICD65559:ICD65560 ILZ65559:ILZ65560 IVV65559:IVV65560 JFR65559:JFR65560 JPN65559:JPN65560 JZJ65559:JZJ65560 KJF65559:KJF65560 KTB65559:KTB65560 LCX65559:LCX65560 LMT65559:LMT65560 LWP65559:LWP65560 MGL65559:MGL65560 MQH65559:MQH65560 NAD65559:NAD65560 NJZ65559:NJZ65560 NTV65559:NTV65560 ODR65559:ODR65560 ONN65559:ONN65560 OXJ65559:OXJ65560 PHF65559:PHF65560 PRB65559:PRB65560 QAX65559:QAX65560 QKT65559:QKT65560 QUP65559:QUP65560 REL65559:REL65560 ROH65559:ROH65560 RYD65559:RYD65560 SHZ65559:SHZ65560 SRV65559:SRV65560 TBR65559:TBR65560 TLN65559:TLN65560 TVJ65559:TVJ65560 UFF65559:UFF65560 UPB65559:UPB65560 UYX65559:UYX65560 VIT65559:VIT65560 VSP65559:VSP65560 WCL65559:WCL65560 WMH65559:WMH65560 WWD65559:WWD65560 V131095:V131096 JR131095:JR131096 TN131095:TN131096 ADJ131095:ADJ131096 ANF131095:ANF131096 AXB131095:AXB131096 BGX131095:BGX131096 BQT131095:BQT131096 CAP131095:CAP131096 CKL131095:CKL131096 CUH131095:CUH131096 DED131095:DED131096 DNZ131095:DNZ131096 DXV131095:DXV131096 EHR131095:EHR131096 ERN131095:ERN131096 FBJ131095:FBJ131096 FLF131095:FLF131096 FVB131095:FVB131096 GEX131095:GEX131096 GOT131095:GOT131096 GYP131095:GYP131096 HIL131095:HIL131096 HSH131095:HSH131096 ICD131095:ICD131096 ILZ131095:ILZ131096 IVV131095:IVV131096 JFR131095:JFR131096 JPN131095:JPN131096 JZJ131095:JZJ131096 KJF131095:KJF131096 KTB131095:KTB131096 LCX131095:LCX131096 LMT131095:LMT131096 LWP131095:LWP131096 MGL131095:MGL131096 MQH131095:MQH131096 NAD131095:NAD131096 NJZ131095:NJZ131096 NTV131095:NTV131096 ODR131095:ODR131096 ONN131095:ONN131096 OXJ131095:OXJ131096 PHF131095:PHF131096 PRB131095:PRB131096 QAX131095:QAX131096 QKT131095:QKT131096 QUP131095:QUP131096 REL131095:REL131096 ROH131095:ROH131096 RYD131095:RYD131096 SHZ131095:SHZ131096 SRV131095:SRV131096 TBR131095:TBR131096 TLN131095:TLN131096 TVJ131095:TVJ131096 UFF131095:UFF131096 UPB131095:UPB131096 UYX131095:UYX131096 VIT131095:VIT131096 VSP131095:VSP131096 WCL131095:WCL131096 WMH131095:WMH131096 WWD131095:WWD131096 V196631:V196632 JR196631:JR196632 TN196631:TN196632 ADJ196631:ADJ196632 ANF196631:ANF196632 AXB196631:AXB196632 BGX196631:BGX196632 BQT196631:BQT196632 CAP196631:CAP196632 CKL196631:CKL196632 CUH196631:CUH196632 DED196631:DED196632 DNZ196631:DNZ196632 DXV196631:DXV196632 EHR196631:EHR196632 ERN196631:ERN196632 FBJ196631:FBJ196632 FLF196631:FLF196632 FVB196631:FVB196632 GEX196631:GEX196632 GOT196631:GOT196632 GYP196631:GYP196632 HIL196631:HIL196632 HSH196631:HSH196632 ICD196631:ICD196632 ILZ196631:ILZ196632 IVV196631:IVV196632 JFR196631:JFR196632 JPN196631:JPN196632 JZJ196631:JZJ196632 KJF196631:KJF196632 KTB196631:KTB196632 LCX196631:LCX196632 LMT196631:LMT196632 LWP196631:LWP196632 MGL196631:MGL196632 MQH196631:MQH196632 NAD196631:NAD196632 NJZ196631:NJZ196632 NTV196631:NTV196632 ODR196631:ODR196632 ONN196631:ONN196632 OXJ196631:OXJ196632 PHF196631:PHF196632 PRB196631:PRB196632 QAX196631:QAX196632 QKT196631:QKT196632 QUP196631:QUP196632 REL196631:REL196632 ROH196631:ROH196632 RYD196631:RYD196632 SHZ196631:SHZ196632 SRV196631:SRV196632 TBR196631:TBR196632 TLN196631:TLN196632 TVJ196631:TVJ196632 UFF196631:UFF196632 UPB196631:UPB196632 UYX196631:UYX196632 VIT196631:VIT196632 VSP196631:VSP196632 WCL196631:WCL196632 WMH196631:WMH196632 WWD196631:WWD196632 V262167:V262168 JR262167:JR262168 TN262167:TN262168 ADJ262167:ADJ262168 ANF262167:ANF262168 AXB262167:AXB262168 BGX262167:BGX262168 BQT262167:BQT262168 CAP262167:CAP262168 CKL262167:CKL262168 CUH262167:CUH262168 DED262167:DED262168 DNZ262167:DNZ262168 DXV262167:DXV262168 EHR262167:EHR262168 ERN262167:ERN262168 FBJ262167:FBJ262168 FLF262167:FLF262168 FVB262167:FVB262168 GEX262167:GEX262168 GOT262167:GOT262168 GYP262167:GYP262168 HIL262167:HIL262168 HSH262167:HSH262168 ICD262167:ICD262168 ILZ262167:ILZ262168 IVV262167:IVV262168 JFR262167:JFR262168 JPN262167:JPN262168 JZJ262167:JZJ262168 KJF262167:KJF262168 KTB262167:KTB262168 LCX262167:LCX262168 LMT262167:LMT262168 LWP262167:LWP262168 MGL262167:MGL262168 MQH262167:MQH262168 NAD262167:NAD262168 NJZ262167:NJZ262168 NTV262167:NTV262168 ODR262167:ODR262168 ONN262167:ONN262168 OXJ262167:OXJ262168 PHF262167:PHF262168 PRB262167:PRB262168 QAX262167:QAX262168 QKT262167:QKT262168 QUP262167:QUP262168 REL262167:REL262168 ROH262167:ROH262168 RYD262167:RYD262168 SHZ262167:SHZ262168 SRV262167:SRV262168 TBR262167:TBR262168 TLN262167:TLN262168 TVJ262167:TVJ262168 UFF262167:UFF262168 UPB262167:UPB262168 UYX262167:UYX262168 VIT262167:VIT262168 VSP262167:VSP262168 WCL262167:WCL262168 WMH262167:WMH262168 WWD262167:WWD262168 V327703:V327704 JR327703:JR327704 TN327703:TN327704 ADJ327703:ADJ327704 ANF327703:ANF327704 AXB327703:AXB327704 BGX327703:BGX327704 BQT327703:BQT327704 CAP327703:CAP327704 CKL327703:CKL327704 CUH327703:CUH327704 DED327703:DED327704 DNZ327703:DNZ327704 DXV327703:DXV327704 EHR327703:EHR327704 ERN327703:ERN327704 FBJ327703:FBJ327704 FLF327703:FLF327704 FVB327703:FVB327704 GEX327703:GEX327704 GOT327703:GOT327704 GYP327703:GYP327704 HIL327703:HIL327704 HSH327703:HSH327704 ICD327703:ICD327704 ILZ327703:ILZ327704 IVV327703:IVV327704 JFR327703:JFR327704 JPN327703:JPN327704 JZJ327703:JZJ327704 KJF327703:KJF327704 KTB327703:KTB327704 LCX327703:LCX327704 LMT327703:LMT327704 LWP327703:LWP327704 MGL327703:MGL327704 MQH327703:MQH327704 NAD327703:NAD327704 NJZ327703:NJZ327704 NTV327703:NTV327704 ODR327703:ODR327704 ONN327703:ONN327704 OXJ327703:OXJ327704 PHF327703:PHF327704 PRB327703:PRB327704 QAX327703:QAX327704 QKT327703:QKT327704 QUP327703:QUP327704 REL327703:REL327704 ROH327703:ROH327704 RYD327703:RYD327704 SHZ327703:SHZ327704 SRV327703:SRV327704 TBR327703:TBR327704 TLN327703:TLN327704 TVJ327703:TVJ327704 UFF327703:UFF327704 UPB327703:UPB327704 UYX327703:UYX327704 VIT327703:VIT327704 VSP327703:VSP327704 WCL327703:WCL327704 WMH327703:WMH327704 WWD327703:WWD327704 V393239:V393240 JR393239:JR393240 TN393239:TN393240 ADJ393239:ADJ393240 ANF393239:ANF393240 AXB393239:AXB393240 BGX393239:BGX393240 BQT393239:BQT393240 CAP393239:CAP393240 CKL393239:CKL393240 CUH393239:CUH393240 DED393239:DED393240 DNZ393239:DNZ393240 DXV393239:DXV393240 EHR393239:EHR393240 ERN393239:ERN393240 FBJ393239:FBJ393240 FLF393239:FLF393240 FVB393239:FVB393240 GEX393239:GEX393240 GOT393239:GOT393240 GYP393239:GYP393240 HIL393239:HIL393240 HSH393239:HSH393240 ICD393239:ICD393240 ILZ393239:ILZ393240 IVV393239:IVV393240 JFR393239:JFR393240 JPN393239:JPN393240 JZJ393239:JZJ393240 KJF393239:KJF393240 KTB393239:KTB393240 LCX393239:LCX393240 LMT393239:LMT393240 LWP393239:LWP393240 MGL393239:MGL393240 MQH393239:MQH393240 NAD393239:NAD393240 NJZ393239:NJZ393240 NTV393239:NTV393240 ODR393239:ODR393240 ONN393239:ONN393240 OXJ393239:OXJ393240 PHF393239:PHF393240 PRB393239:PRB393240 QAX393239:QAX393240 QKT393239:QKT393240 QUP393239:QUP393240 REL393239:REL393240 ROH393239:ROH393240 RYD393239:RYD393240 SHZ393239:SHZ393240 SRV393239:SRV393240 TBR393239:TBR393240 TLN393239:TLN393240 TVJ393239:TVJ393240 UFF393239:UFF393240 UPB393239:UPB393240 UYX393239:UYX393240 VIT393239:VIT393240 VSP393239:VSP393240 WCL393239:WCL393240 WMH393239:WMH393240 WWD393239:WWD393240 V458775:V458776 JR458775:JR458776 TN458775:TN458776 ADJ458775:ADJ458776 ANF458775:ANF458776 AXB458775:AXB458776 BGX458775:BGX458776 BQT458775:BQT458776 CAP458775:CAP458776 CKL458775:CKL458776 CUH458775:CUH458776 DED458775:DED458776 DNZ458775:DNZ458776 DXV458775:DXV458776 EHR458775:EHR458776 ERN458775:ERN458776 FBJ458775:FBJ458776 FLF458775:FLF458776 FVB458775:FVB458776 GEX458775:GEX458776 GOT458775:GOT458776 GYP458775:GYP458776 HIL458775:HIL458776 HSH458775:HSH458776 ICD458775:ICD458776 ILZ458775:ILZ458776 IVV458775:IVV458776 JFR458775:JFR458776 JPN458775:JPN458776 JZJ458775:JZJ458776 KJF458775:KJF458776 KTB458775:KTB458776 LCX458775:LCX458776 LMT458775:LMT458776 LWP458775:LWP458776 MGL458775:MGL458776 MQH458775:MQH458776 NAD458775:NAD458776 NJZ458775:NJZ458776 NTV458775:NTV458776 ODR458775:ODR458776 ONN458775:ONN458776 OXJ458775:OXJ458776 PHF458775:PHF458776 PRB458775:PRB458776 QAX458775:QAX458776 QKT458775:QKT458776 QUP458775:QUP458776 REL458775:REL458776 ROH458775:ROH458776 RYD458775:RYD458776 SHZ458775:SHZ458776 SRV458775:SRV458776 TBR458775:TBR458776 TLN458775:TLN458776 TVJ458775:TVJ458776 UFF458775:UFF458776 UPB458775:UPB458776 UYX458775:UYX458776 VIT458775:VIT458776 VSP458775:VSP458776 WCL458775:WCL458776 WMH458775:WMH458776 WWD458775:WWD458776 V524311:V524312 JR524311:JR524312 TN524311:TN524312 ADJ524311:ADJ524312 ANF524311:ANF524312 AXB524311:AXB524312 BGX524311:BGX524312 BQT524311:BQT524312 CAP524311:CAP524312 CKL524311:CKL524312 CUH524311:CUH524312 DED524311:DED524312 DNZ524311:DNZ524312 DXV524311:DXV524312 EHR524311:EHR524312 ERN524311:ERN524312 FBJ524311:FBJ524312 FLF524311:FLF524312 FVB524311:FVB524312 GEX524311:GEX524312 GOT524311:GOT524312 GYP524311:GYP524312 HIL524311:HIL524312 HSH524311:HSH524312 ICD524311:ICD524312 ILZ524311:ILZ524312 IVV524311:IVV524312 JFR524311:JFR524312 JPN524311:JPN524312 JZJ524311:JZJ524312 KJF524311:KJF524312 KTB524311:KTB524312 LCX524311:LCX524312 LMT524311:LMT524312 LWP524311:LWP524312 MGL524311:MGL524312 MQH524311:MQH524312 NAD524311:NAD524312 NJZ524311:NJZ524312 NTV524311:NTV524312 ODR524311:ODR524312 ONN524311:ONN524312 OXJ524311:OXJ524312 PHF524311:PHF524312 PRB524311:PRB524312 QAX524311:QAX524312 QKT524311:QKT524312 QUP524311:QUP524312 REL524311:REL524312 ROH524311:ROH524312 RYD524311:RYD524312 SHZ524311:SHZ524312 SRV524311:SRV524312 TBR524311:TBR524312 TLN524311:TLN524312 TVJ524311:TVJ524312 UFF524311:UFF524312 UPB524311:UPB524312 UYX524311:UYX524312 VIT524311:VIT524312 VSP524311:VSP524312 WCL524311:WCL524312 WMH524311:WMH524312 WWD524311:WWD524312 V589847:V589848 JR589847:JR589848 TN589847:TN589848 ADJ589847:ADJ589848 ANF589847:ANF589848 AXB589847:AXB589848 BGX589847:BGX589848 BQT589847:BQT589848 CAP589847:CAP589848 CKL589847:CKL589848 CUH589847:CUH589848 DED589847:DED589848 DNZ589847:DNZ589848 DXV589847:DXV589848 EHR589847:EHR589848 ERN589847:ERN589848 FBJ589847:FBJ589848 FLF589847:FLF589848 FVB589847:FVB589848 GEX589847:GEX589848 GOT589847:GOT589848 GYP589847:GYP589848 HIL589847:HIL589848 HSH589847:HSH589848 ICD589847:ICD589848 ILZ589847:ILZ589848 IVV589847:IVV589848 JFR589847:JFR589848 JPN589847:JPN589848 JZJ589847:JZJ589848 KJF589847:KJF589848 KTB589847:KTB589848 LCX589847:LCX589848 LMT589847:LMT589848 LWP589847:LWP589848 MGL589847:MGL589848 MQH589847:MQH589848 NAD589847:NAD589848 NJZ589847:NJZ589848 NTV589847:NTV589848 ODR589847:ODR589848 ONN589847:ONN589848 OXJ589847:OXJ589848 PHF589847:PHF589848 PRB589847:PRB589848 QAX589847:QAX589848 QKT589847:QKT589848 QUP589847:QUP589848 REL589847:REL589848 ROH589847:ROH589848 RYD589847:RYD589848 SHZ589847:SHZ589848 SRV589847:SRV589848 TBR589847:TBR589848 TLN589847:TLN589848 TVJ589847:TVJ589848 UFF589847:UFF589848 UPB589847:UPB589848 UYX589847:UYX589848 VIT589847:VIT589848 VSP589847:VSP589848 WCL589847:WCL589848 WMH589847:WMH589848 WWD589847:WWD589848 V655383:V655384 JR655383:JR655384 TN655383:TN655384 ADJ655383:ADJ655384 ANF655383:ANF655384 AXB655383:AXB655384 BGX655383:BGX655384 BQT655383:BQT655384 CAP655383:CAP655384 CKL655383:CKL655384 CUH655383:CUH655384 DED655383:DED655384 DNZ655383:DNZ655384 DXV655383:DXV655384 EHR655383:EHR655384 ERN655383:ERN655384 FBJ655383:FBJ655384 FLF655383:FLF655384 FVB655383:FVB655384 GEX655383:GEX655384 GOT655383:GOT655384 GYP655383:GYP655384 HIL655383:HIL655384 HSH655383:HSH655384 ICD655383:ICD655384 ILZ655383:ILZ655384 IVV655383:IVV655384 JFR655383:JFR655384 JPN655383:JPN655384 JZJ655383:JZJ655384 KJF655383:KJF655384 KTB655383:KTB655384 LCX655383:LCX655384 LMT655383:LMT655384 LWP655383:LWP655384 MGL655383:MGL655384 MQH655383:MQH655384 NAD655383:NAD655384 NJZ655383:NJZ655384 NTV655383:NTV655384 ODR655383:ODR655384 ONN655383:ONN655384 OXJ655383:OXJ655384 PHF655383:PHF655384 PRB655383:PRB655384 QAX655383:QAX655384 QKT655383:QKT655384 QUP655383:QUP655384 REL655383:REL655384 ROH655383:ROH655384 RYD655383:RYD655384 SHZ655383:SHZ655384 SRV655383:SRV655384 TBR655383:TBR655384 TLN655383:TLN655384 TVJ655383:TVJ655384 UFF655383:UFF655384 UPB655383:UPB655384 UYX655383:UYX655384 VIT655383:VIT655384 VSP655383:VSP655384 WCL655383:WCL655384 WMH655383:WMH655384 WWD655383:WWD655384 V720919:V720920 JR720919:JR720920 TN720919:TN720920 ADJ720919:ADJ720920 ANF720919:ANF720920 AXB720919:AXB720920 BGX720919:BGX720920 BQT720919:BQT720920 CAP720919:CAP720920 CKL720919:CKL720920 CUH720919:CUH720920 DED720919:DED720920 DNZ720919:DNZ720920 DXV720919:DXV720920 EHR720919:EHR720920 ERN720919:ERN720920 FBJ720919:FBJ720920 FLF720919:FLF720920 FVB720919:FVB720920 GEX720919:GEX720920 GOT720919:GOT720920 GYP720919:GYP720920 HIL720919:HIL720920 HSH720919:HSH720920 ICD720919:ICD720920 ILZ720919:ILZ720920 IVV720919:IVV720920 JFR720919:JFR720920 JPN720919:JPN720920 JZJ720919:JZJ720920 KJF720919:KJF720920 KTB720919:KTB720920 LCX720919:LCX720920 LMT720919:LMT720920 LWP720919:LWP720920 MGL720919:MGL720920 MQH720919:MQH720920 NAD720919:NAD720920 NJZ720919:NJZ720920 NTV720919:NTV720920 ODR720919:ODR720920 ONN720919:ONN720920 OXJ720919:OXJ720920 PHF720919:PHF720920 PRB720919:PRB720920 QAX720919:QAX720920 QKT720919:QKT720920 QUP720919:QUP720920 REL720919:REL720920 ROH720919:ROH720920 RYD720919:RYD720920 SHZ720919:SHZ720920 SRV720919:SRV720920 TBR720919:TBR720920 TLN720919:TLN720920 TVJ720919:TVJ720920 UFF720919:UFF720920 UPB720919:UPB720920 UYX720919:UYX720920 VIT720919:VIT720920 VSP720919:VSP720920 WCL720919:WCL720920 WMH720919:WMH720920 WWD720919:WWD720920 V786455:V786456 JR786455:JR786456 TN786455:TN786456 ADJ786455:ADJ786456 ANF786455:ANF786456 AXB786455:AXB786456 BGX786455:BGX786456 BQT786455:BQT786456 CAP786455:CAP786456 CKL786455:CKL786456 CUH786455:CUH786456 DED786455:DED786456 DNZ786455:DNZ786456 DXV786455:DXV786456 EHR786455:EHR786456 ERN786455:ERN786456 FBJ786455:FBJ786456 FLF786455:FLF786456 FVB786455:FVB786456 GEX786455:GEX786456 GOT786455:GOT786456 GYP786455:GYP786456 HIL786455:HIL786456 HSH786455:HSH786456 ICD786455:ICD786456 ILZ786455:ILZ786456 IVV786455:IVV786456 JFR786455:JFR786456 JPN786455:JPN786456 JZJ786455:JZJ786456 KJF786455:KJF786456 KTB786455:KTB786456 LCX786455:LCX786456 LMT786455:LMT786456 LWP786455:LWP786456 MGL786455:MGL786456 MQH786455:MQH786456 NAD786455:NAD786456 NJZ786455:NJZ786456 NTV786455:NTV786456 ODR786455:ODR786456 ONN786455:ONN786456 OXJ786455:OXJ786456 PHF786455:PHF786456 PRB786455:PRB786456 QAX786455:QAX786456 QKT786455:QKT786456 QUP786455:QUP786456 REL786455:REL786456 ROH786455:ROH786456 RYD786455:RYD786456 SHZ786455:SHZ786456 SRV786455:SRV786456 TBR786455:TBR786456 TLN786455:TLN786456 TVJ786455:TVJ786456 UFF786455:UFF786456 UPB786455:UPB786456 UYX786455:UYX786456 VIT786455:VIT786456 VSP786455:VSP786456 WCL786455:WCL786456 WMH786455:WMH786456 WWD786455:WWD786456 V851991:V851992 JR851991:JR851992 TN851991:TN851992 ADJ851991:ADJ851992 ANF851991:ANF851992 AXB851991:AXB851992 BGX851991:BGX851992 BQT851991:BQT851992 CAP851991:CAP851992 CKL851991:CKL851992 CUH851991:CUH851992 DED851991:DED851992 DNZ851991:DNZ851992 DXV851991:DXV851992 EHR851991:EHR851992 ERN851991:ERN851992 FBJ851991:FBJ851992 FLF851991:FLF851992 FVB851991:FVB851992 GEX851991:GEX851992 GOT851991:GOT851992 GYP851991:GYP851992 HIL851991:HIL851992 HSH851991:HSH851992 ICD851991:ICD851992 ILZ851991:ILZ851992 IVV851991:IVV851992 JFR851991:JFR851992 JPN851991:JPN851992 JZJ851991:JZJ851992 KJF851991:KJF851992 KTB851991:KTB851992 LCX851991:LCX851992 LMT851991:LMT851992 LWP851991:LWP851992 MGL851991:MGL851992 MQH851991:MQH851992 NAD851991:NAD851992 NJZ851991:NJZ851992 NTV851991:NTV851992 ODR851991:ODR851992 ONN851991:ONN851992 OXJ851991:OXJ851992 PHF851991:PHF851992 PRB851991:PRB851992 QAX851991:QAX851992 QKT851991:QKT851992 QUP851991:QUP851992 REL851991:REL851992 ROH851991:ROH851992 RYD851991:RYD851992 SHZ851991:SHZ851992 SRV851991:SRV851992 TBR851991:TBR851992 TLN851991:TLN851992 TVJ851991:TVJ851992 UFF851991:UFF851992 UPB851991:UPB851992 UYX851991:UYX851992 VIT851991:VIT851992 VSP851991:VSP851992 WCL851991:WCL851992 WMH851991:WMH851992 WWD851991:WWD851992 V917527:V917528 JR917527:JR917528 TN917527:TN917528 ADJ917527:ADJ917528 ANF917527:ANF917528 AXB917527:AXB917528 BGX917527:BGX917528 BQT917527:BQT917528 CAP917527:CAP917528 CKL917527:CKL917528 CUH917527:CUH917528 DED917527:DED917528 DNZ917527:DNZ917528 DXV917527:DXV917528 EHR917527:EHR917528 ERN917527:ERN917528 FBJ917527:FBJ917528 FLF917527:FLF917528 FVB917527:FVB917528 GEX917527:GEX917528 GOT917527:GOT917528 GYP917527:GYP917528 HIL917527:HIL917528 HSH917527:HSH917528 ICD917527:ICD917528 ILZ917527:ILZ917528 IVV917527:IVV917528 JFR917527:JFR917528 JPN917527:JPN917528 JZJ917527:JZJ917528 KJF917527:KJF917528 KTB917527:KTB917528 LCX917527:LCX917528 LMT917527:LMT917528 LWP917527:LWP917528 MGL917527:MGL917528 MQH917527:MQH917528 NAD917527:NAD917528 NJZ917527:NJZ917528 NTV917527:NTV917528 ODR917527:ODR917528 ONN917527:ONN917528 OXJ917527:OXJ917528 PHF917527:PHF917528 PRB917527:PRB917528 QAX917527:QAX917528 QKT917527:QKT917528 QUP917527:QUP917528 REL917527:REL917528 ROH917527:ROH917528 RYD917527:RYD917528 SHZ917527:SHZ917528 SRV917527:SRV917528 TBR917527:TBR917528 TLN917527:TLN917528 TVJ917527:TVJ917528 UFF917527:UFF917528 UPB917527:UPB917528 UYX917527:UYX917528 VIT917527:VIT917528 VSP917527:VSP917528 WCL917527:WCL917528 WMH917527:WMH917528 WWD917527:WWD917528 V983063:V983064 JR983063:JR983064 TN983063:TN983064 ADJ983063:ADJ983064 ANF983063:ANF983064 AXB983063:AXB983064 BGX983063:BGX983064 BQT983063:BQT983064 CAP983063:CAP983064 CKL983063:CKL983064 CUH983063:CUH983064 DED983063:DED983064 DNZ983063:DNZ983064 DXV983063:DXV983064 EHR983063:EHR983064 ERN983063:ERN983064 FBJ983063:FBJ983064 FLF983063:FLF983064 FVB983063:FVB983064 GEX983063:GEX983064 GOT983063:GOT983064 GYP983063:GYP983064 HIL983063:HIL983064 HSH983063:HSH983064 ICD983063:ICD983064 ILZ983063:ILZ983064 IVV983063:IVV983064 JFR983063:JFR983064 JPN983063:JPN983064 JZJ983063:JZJ983064 KJF983063:KJF983064 KTB983063:KTB983064 LCX983063:LCX983064 LMT983063:LMT983064 LWP983063:LWP983064 MGL983063:MGL983064 MQH983063:MQH983064 NAD983063:NAD983064 NJZ983063:NJZ983064 NTV983063:NTV983064 ODR983063:ODR983064 ONN983063:ONN983064 OXJ983063:OXJ983064 PHF983063:PHF983064 PRB983063:PRB983064 QAX983063:QAX983064 QKT983063:QKT983064 QUP983063:QUP983064 REL983063:REL983064 ROH983063:ROH983064 RYD983063:RYD983064 SHZ983063:SHZ983064 SRV983063:SRV983064 TBR983063:TBR983064 TLN983063:TLN983064 TVJ983063:TVJ983064 UFF983063:UFF983064 UPB983063:UPB983064 UYX983063:UYX983064 VIT983063:VIT983064 VSP983063:VSP983064 WCL983063:WCL983064 WMH983063:WMH983064 WWD983063:WWD983064 V26:V31 JR26:JR31 TN26:TN31 ADJ26:ADJ31 ANF26:ANF31 AXB26:AXB31 BGX26:BGX31 BQT26:BQT31 CAP26:CAP31 CKL26:CKL31 CUH26:CUH31 DED26:DED31 DNZ26:DNZ31 DXV26:DXV31 EHR26:EHR31 ERN26:ERN31 FBJ26:FBJ31 FLF26:FLF31 FVB26:FVB31 GEX26:GEX31 GOT26:GOT31 GYP26:GYP31 HIL26:HIL31 HSH26:HSH31 ICD26:ICD31 ILZ26:ILZ31 IVV26:IVV31 JFR26:JFR31 JPN26:JPN31 JZJ26:JZJ31 KJF26:KJF31 KTB26:KTB31 LCX26:LCX31 LMT26:LMT31 LWP26:LWP31 MGL26:MGL31 MQH26:MQH31 NAD26:NAD31 NJZ26:NJZ31 NTV26:NTV31 ODR26:ODR31 ONN26:ONN31 OXJ26:OXJ31 PHF26:PHF31 PRB26:PRB31 QAX26:QAX31 QKT26:QKT31 QUP26:QUP31 REL26:REL31 ROH26:ROH31 RYD26:RYD31 SHZ26:SHZ31 SRV26:SRV31 TBR26:TBR31 TLN26:TLN31 TVJ26:TVJ31 UFF26:UFF31 UPB26:UPB31 UYX26:UYX31 VIT26:VIT31 VSP26:VSP31 WCL26:WCL31 WMH26:WMH31 WWD26:WWD31 V65562:V65567 JR65562:JR65567 TN65562:TN65567 ADJ65562:ADJ65567 ANF65562:ANF65567 AXB65562:AXB65567 BGX65562:BGX65567 BQT65562:BQT65567 CAP65562:CAP65567 CKL65562:CKL65567 CUH65562:CUH65567 DED65562:DED65567 DNZ65562:DNZ65567 DXV65562:DXV65567 EHR65562:EHR65567 ERN65562:ERN65567 FBJ65562:FBJ65567 FLF65562:FLF65567 FVB65562:FVB65567 GEX65562:GEX65567 GOT65562:GOT65567 GYP65562:GYP65567 HIL65562:HIL65567 HSH65562:HSH65567 ICD65562:ICD65567 ILZ65562:ILZ65567 IVV65562:IVV65567 JFR65562:JFR65567 JPN65562:JPN65567 JZJ65562:JZJ65567 KJF65562:KJF65567 KTB65562:KTB65567 LCX65562:LCX65567 LMT65562:LMT65567 LWP65562:LWP65567 MGL65562:MGL65567 MQH65562:MQH65567 NAD65562:NAD65567 NJZ65562:NJZ65567 NTV65562:NTV65567 ODR65562:ODR65567 ONN65562:ONN65567 OXJ65562:OXJ65567 PHF65562:PHF65567 PRB65562:PRB65567 QAX65562:QAX65567 QKT65562:QKT65567 QUP65562:QUP65567 REL65562:REL65567 ROH65562:ROH65567 RYD65562:RYD65567 SHZ65562:SHZ65567 SRV65562:SRV65567 TBR65562:TBR65567 TLN65562:TLN65567 TVJ65562:TVJ65567 UFF65562:UFF65567 UPB65562:UPB65567 UYX65562:UYX65567 VIT65562:VIT65567 VSP65562:VSP65567 WCL65562:WCL65567 WMH65562:WMH65567 WWD65562:WWD65567 V131098:V131103 JR131098:JR131103 TN131098:TN131103 ADJ131098:ADJ131103 ANF131098:ANF131103 AXB131098:AXB131103 BGX131098:BGX131103 BQT131098:BQT131103 CAP131098:CAP131103 CKL131098:CKL131103 CUH131098:CUH131103 DED131098:DED131103 DNZ131098:DNZ131103 DXV131098:DXV131103 EHR131098:EHR131103 ERN131098:ERN131103 FBJ131098:FBJ131103 FLF131098:FLF131103 FVB131098:FVB131103 GEX131098:GEX131103 GOT131098:GOT131103 GYP131098:GYP131103 HIL131098:HIL131103 HSH131098:HSH131103 ICD131098:ICD131103 ILZ131098:ILZ131103 IVV131098:IVV131103 JFR131098:JFR131103 JPN131098:JPN131103 JZJ131098:JZJ131103 KJF131098:KJF131103 KTB131098:KTB131103 LCX131098:LCX131103 LMT131098:LMT131103 LWP131098:LWP131103 MGL131098:MGL131103 MQH131098:MQH131103 NAD131098:NAD131103 NJZ131098:NJZ131103 NTV131098:NTV131103 ODR131098:ODR131103 ONN131098:ONN131103 OXJ131098:OXJ131103 PHF131098:PHF131103 PRB131098:PRB131103 QAX131098:QAX131103 QKT131098:QKT131103 QUP131098:QUP131103 REL131098:REL131103 ROH131098:ROH131103 RYD131098:RYD131103 SHZ131098:SHZ131103 SRV131098:SRV131103 TBR131098:TBR131103 TLN131098:TLN131103 TVJ131098:TVJ131103 UFF131098:UFF131103 UPB131098:UPB131103 UYX131098:UYX131103 VIT131098:VIT131103 VSP131098:VSP131103 WCL131098:WCL131103 WMH131098:WMH131103 WWD131098:WWD131103 V196634:V196639 JR196634:JR196639 TN196634:TN196639 ADJ196634:ADJ196639 ANF196634:ANF196639 AXB196634:AXB196639 BGX196634:BGX196639 BQT196634:BQT196639 CAP196634:CAP196639 CKL196634:CKL196639 CUH196634:CUH196639 DED196634:DED196639 DNZ196634:DNZ196639 DXV196634:DXV196639 EHR196634:EHR196639 ERN196634:ERN196639 FBJ196634:FBJ196639 FLF196634:FLF196639 FVB196634:FVB196639 GEX196634:GEX196639 GOT196634:GOT196639 GYP196634:GYP196639 HIL196634:HIL196639 HSH196634:HSH196639 ICD196634:ICD196639 ILZ196634:ILZ196639 IVV196634:IVV196639 JFR196634:JFR196639 JPN196634:JPN196639 JZJ196634:JZJ196639 KJF196634:KJF196639 KTB196634:KTB196639 LCX196634:LCX196639 LMT196634:LMT196639 LWP196634:LWP196639 MGL196634:MGL196639 MQH196634:MQH196639 NAD196634:NAD196639 NJZ196634:NJZ196639 NTV196634:NTV196639 ODR196634:ODR196639 ONN196634:ONN196639 OXJ196634:OXJ196639 PHF196634:PHF196639 PRB196634:PRB196639 QAX196634:QAX196639 QKT196634:QKT196639 QUP196634:QUP196639 REL196634:REL196639 ROH196634:ROH196639 RYD196634:RYD196639 SHZ196634:SHZ196639 SRV196634:SRV196639 TBR196634:TBR196639 TLN196634:TLN196639 TVJ196634:TVJ196639 UFF196634:UFF196639 UPB196634:UPB196639 UYX196634:UYX196639 VIT196634:VIT196639 VSP196634:VSP196639 WCL196634:WCL196639 WMH196634:WMH196639 WWD196634:WWD196639 V262170:V262175 JR262170:JR262175 TN262170:TN262175 ADJ262170:ADJ262175 ANF262170:ANF262175 AXB262170:AXB262175 BGX262170:BGX262175 BQT262170:BQT262175 CAP262170:CAP262175 CKL262170:CKL262175 CUH262170:CUH262175 DED262170:DED262175 DNZ262170:DNZ262175 DXV262170:DXV262175 EHR262170:EHR262175 ERN262170:ERN262175 FBJ262170:FBJ262175 FLF262170:FLF262175 FVB262170:FVB262175 GEX262170:GEX262175 GOT262170:GOT262175 GYP262170:GYP262175 HIL262170:HIL262175 HSH262170:HSH262175 ICD262170:ICD262175 ILZ262170:ILZ262175 IVV262170:IVV262175 JFR262170:JFR262175 JPN262170:JPN262175 JZJ262170:JZJ262175 KJF262170:KJF262175 KTB262170:KTB262175 LCX262170:LCX262175 LMT262170:LMT262175 LWP262170:LWP262175 MGL262170:MGL262175 MQH262170:MQH262175 NAD262170:NAD262175 NJZ262170:NJZ262175 NTV262170:NTV262175 ODR262170:ODR262175 ONN262170:ONN262175 OXJ262170:OXJ262175 PHF262170:PHF262175 PRB262170:PRB262175 QAX262170:QAX262175 QKT262170:QKT262175 QUP262170:QUP262175 REL262170:REL262175 ROH262170:ROH262175 RYD262170:RYD262175 SHZ262170:SHZ262175 SRV262170:SRV262175 TBR262170:TBR262175 TLN262170:TLN262175 TVJ262170:TVJ262175 UFF262170:UFF262175 UPB262170:UPB262175 UYX262170:UYX262175 VIT262170:VIT262175 VSP262170:VSP262175 WCL262170:WCL262175 WMH262170:WMH262175 WWD262170:WWD262175 V327706:V327711 JR327706:JR327711 TN327706:TN327711 ADJ327706:ADJ327711 ANF327706:ANF327711 AXB327706:AXB327711 BGX327706:BGX327711 BQT327706:BQT327711 CAP327706:CAP327711 CKL327706:CKL327711 CUH327706:CUH327711 DED327706:DED327711 DNZ327706:DNZ327711 DXV327706:DXV327711 EHR327706:EHR327711 ERN327706:ERN327711 FBJ327706:FBJ327711 FLF327706:FLF327711 FVB327706:FVB327711 GEX327706:GEX327711 GOT327706:GOT327711 GYP327706:GYP327711 HIL327706:HIL327711 HSH327706:HSH327711 ICD327706:ICD327711 ILZ327706:ILZ327711 IVV327706:IVV327711 JFR327706:JFR327711 JPN327706:JPN327711 JZJ327706:JZJ327711 KJF327706:KJF327711 KTB327706:KTB327711 LCX327706:LCX327711 LMT327706:LMT327711 LWP327706:LWP327711 MGL327706:MGL327711 MQH327706:MQH327711 NAD327706:NAD327711 NJZ327706:NJZ327711 NTV327706:NTV327711 ODR327706:ODR327711 ONN327706:ONN327711 OXJ327706:OXJ327711 PHF327706:PHF327711 PRB327706:PRB327711 QAX327706:QAX327711 QKT327706:QKT327711 QUP327706:QUP327711 REL327706:REL327711 ROH327706:ROH327711 RYD327706:RYD327711 SHZ327706:SHZ327711 SRV327706:SRV327711 TBR327706:TBR327711 TLN327706:TLN327711 TVJ327706:TVJ327711 UFF327706:UFF327711 UPB327706:UPB327711 UYX327706:UYX327711 VIT327706:VIT327711 VSP327706:VSP327711 WCL327706:WCL327711 WMH327706:WMH327711 WWD327706:WWD327711 V393242:V393247 JR393242:JR393247 TN393242:TN393247 ADJ393242:ADJ393247 ANF393242:ANF393247 AXB393242:AXB393247 BGX393242:BGX393247 BQT393242:BQT393247 CAP393242:CAP393247 CKL393242:CKL393247 CUH393242:CUH393247 DED393242:DED393247 DNZ393242:DNZ393247 DXV393242:DXV393247 EHR393242:EHR393247 ERN393242:ERN393247 FBJ393242:FBJ393247 FLF393242:FLF393247 FVB393242:FVB393247 GEX393242:GEX393247 GOT393242:GOT393247 GYP393242:GYP393247 HIL393242:HIL393247 HSH393242:HSH393247 ICD393242:ICD393247 ILZ393242:ILZ393247 IVV393242:IVV393247 JFR393242:JFR393247 JPN393242:JPN393247 JZJ393242:JZJ393247 KJF393242:KJF393247 KTB393242:KTB393247 LCX393242:LCX393247 LMT393242:LMT393247 LWP393242:LWP393247 MGL393242:MGL393247 MQH393242:MQH393247 NAD393242:NAD393247 NJZ393242:NJZ393247 NTV393242:NTV393247 ODR393242:ODR393247 ONN393242:ONN393247 OXJ393242:OXJ393247 PHF393242:PHF393247 PRB393242:PRB393247 QAX393242:QAX393247 QKT393242:QKT393247 QUP393242:QUP393247 REL393242:REL393247 ROH393242:ROH393247 RYD393242:RYD393247 SHZ393242:SHZ393247 SRV393242:SRV393247 TBR393242:TBR393247 TLN393242:TLN393247 TVJ393242:TVJ393247 UFF393242:UFF393247 UPB393242:UPB393247 UYX393242:UYX393247 VIT393242:VIT393247 VSP393242:VSP393247 WCL393242:WCL393247 WMH393242:WMH393247 WWD393242:WWD393247 V458778:V458783 JR458778:JR458783 TN458778:TN458783 ADJ458778:ADJ458783 ANF458778:ANF458783 AXB458778:AXB458783 BGX458778:BGX458783 BQT458778:BQT458783 CAP458778:CAP458783 CKL458778:CKL458783 CUH458778:CUH458783 DED458778:DED458783 DNZ458778:DNZ458783 DXV458778:DXV458783 EHR458778:EHR458783 ERN458778:ERN458783 FBJ458778:FBJ458783 FLF458778:FLF458783 FVB458778:FVB458783 GEX458778:GEX458783 GOT458778:GOT458783 GYP458778:GYP458783 HIL458778:HIL458783 HSH458778:HSH458783 ICD458778:ICD458783 ILZ458778:ILZ458783 IVV458778:IVV458783 JFR458778:JFR458783 JPN458778:JPN458783 JZJ458778:JZJ458783 KJF458778:KJF458783 KTB458778:KTB458783 LCX458778:LCX458783 LMT458778:LMT458783 LWP458778:LWP458783 MGL458778:MGL458783 MQH458778:MQH458783 NAD458778:NAD458783 NJZ458778:NJZ458783 NTV458778:NTV458783 ODR458778:ODR458783 ONN458778:ONN458783 OXJ458778:OXJ458783 PHF458778:PHF458783 PRB458778:PRB458783 QAX458778:QAX458783 QKT458778:QKT458783 QUP458778:QUP458783 REL458778:REL458783 ROH458778:ROH458783 RYD458778:RYD458783 SHZ458778:SHZ458783 SRV458778:SRV458783 TBR458778:TBR458783 TLN458778:TLN458783 TVJ458778:TVJ458783 UFF458778:UFF458783 UPB458778:UPB458783 UYX458778:UYX458783 VIT458778:VIT458783 VSP458778:VSP458783 WCL458778:WCL458783 WMH458778:WMH458783 WWD458778:WWD458783 V524314:V524319 JR524314:JR524319 TN524314:TN524319 ADJ524314:ADJ524319 ANF524314:ANF524319 AXB524314:AXB524319 BGX524314:BGX524319 BQT524314:BQT524319 CAP524314:CAP524319 CKL524314:CKL524319 CUH524314:CUH524319 DED524314:DED524319 DNZ524314:DNZ524319 DXV524314:DXV524319 EHR524314:EHR524319 ERN524314:ERN524319 FBJ524314:FBJ524319 FLF524314:FLF524319 FVB524314:FVB524319 GEX524314:GEX524319 GOT524314:GOT524319 GYP524314:GYP524319 HIL524314:HIL524319 HSH524314:HSH524319 ICD524314:ICD524319 ILZ524314:ILZ524319 IVV524314:IVV524319 JFR524314:JFR524319 JPN524314:JPN524319 JZJ524314:JZJ524319 KJF524314:KJF524319 KTB524314:KTB524319 LCX524314:LCX524319 LMT524314:LMT524319 LWP524314:LWP524319 MGL524314:MGL524319 MQH524314:MQH524319 NAD524314:NAD524319 NJZ524314:NJZ524319 NTV524314:NTV524319 ODR524314:ODR524319 ONN524314:ONN524319 OXJ524314:OXJ524319 PHF524314:PHF524319 PRB524314:PRB524319 QAX524314:QAX524319 QKT524314:QKT524319 QUP524314:QUP524319 REL524314:REL524319 ROH524314:ROH524319 RYD524314:RYD524319 SHZ524314:SHZ524319 SRV524314:SRV524319 TBR524314:TBR524319 TLN524314:TLN524319 TVJ524314:TVJ524319 UFF524314:UFF524319 UPB524314:UPB524319 UYX524314:UYX524319 VIT524314:VIT524319 VSP524314:VSP524319 WCL524314:WCL524319 WMH524314:WMH524319 WWD524314:WWD524319 V589850:V589855 JR589850:JR589855 TN589850:TN589855 ADJ589850:ADJ589855 ANF589850:ANF589855 AXB589850:AXB589855 BGX589850:BGX589855 BQT589850:BQT589855 CAP589850:CAP589855 CKL589850:CKL589855 CUH589850:CUH589855 DED589850:DED589855 DNZ589850:DNZ589855 DXV589850:DXV589855 EHR589850:EHR589855 ERN589850:ERN589855 FBJ589850:FBJ589855 FLF589850:FLF589855 FVB589850:FVB589855 GEX589850:GEX589855 GOT589850:GOT589855 GYP589850:GYP589855 HIL589850:HIL589855 HSH589850:HSH589855 ICD589850:ICD589855 ILZ589850:ILZ589855 IVV589850:IVV589855 JFR589850:JFR589855 JPN589850:JPN589855 JZJ589850:JZJ589855 KJF589850:KJF589855 KTB589850:KTB589855 LCX589850:LCX589855 LMT589850:LMT589855 LWP589850:LWP589855 MGL589850:MGL589855 MQH589850:MQH589855 NAD589850:NAD589855 NJZ589850:NJZ589855 NTV589850:NTV589855 ODR589850:ODR589855 ONN589850:ONN589855 OXJ589850:OXJ589855 PHF589850:PHF589855 PRB589850:PRB589855 QAX589850:QAX589855 QKT589850:QKT589855 QUP589850:QUP589855 REL589850:REL589855 ROH589850:ROH589855 RYD589850:RYD589855 SHZ589850:SHZ589855 SRV589850:SRV589855 TBR589850:TBR589855 TLN589850:TLN589855 TVJ589850:TVJ589855 UFF589850:UFF589855 UPB589850:UPB589855 UYX589850:UYX589855 VIT589850:VIT589855 VSP589850:VSP589855 WCL589850:WCL589855 WMH589850:WMH589855 WWD589850:WWD589855 V655386:V655391 JR655386:JR655391 TN655386:TN655391 ADJ655386:ADJ655391 ANF655386:ANF655391 AXB655386:AXB655391 BGX655386:BGX655391 BQT655386:BQT655391 CAP655386:CAP655391 CKL655386:CKL655391 CUH655386:CUH655391 DED655386:DED655391 DNZ655386:DNZ655391 DXV655386:DXV655391 EHR655386:EHR655391 ERN655386:ERN655391 FBJ655386:FBJ655391 FLF655386:FLF655391 FVB655386:FVB655391 GEX655386:GEX655391 GOT655386:GOT655391 GYP655386:GYP655391 HIL655386:HIL655391 HSH655386:HSH655391 ICD655386:ICD655391 ILZ655386:ILZ655391 IVV655386:IVV655391 JFR655386:JFR655391 JPN655386:JPN655391 JZJ655386:JZJ655391 KJF655386:KJF655391 KTB655386:KTB655391 LCX655386:LCX655391 LMT655386:LMT655391 LWP655386:LWP655391 MGL655386:MGL655391 MQH655386:MQH655391 NAD655386:NAD655391 NJZ655386:NJZ655391 NTV655386:NTV655391 ODR655386:ODR655391 ONN655386:ONN655391 OXJ655386:OXJ655391 PHF655386:PHF655391 PRB655386:PRB655391 QAX655386:QAX655391 QKT655386:QKT655391 QUP655386:QUP655391 REL655386:REL655391 ROH655386:ROH655391 RYD655386:RYD655391 SHZ655386:SHZ655391 SRV655386:SRV655391 TBR655386:TBR655391 TLN655386:TLN655391 TVJ655386:TVJ655391 UFF655386:UFF655391 UPB655386:UPB655391 UYX655386:UYX655391 VIT655386:VIT655391 VSP655386:VSP655391 WCL655386:WCL655391 WMH655386:WMH655391 WWD655386:WWD655391 V720922:V720927 JR720922:JR720927 TN720922:TN720927 ADJ720922:ADJ720927 ANF720922:ANF720927 AXB720922:AXB720927 BGX720922:BGX720927 BQT720922:BQT720927 CAP720922:CAP720927 CKL720922:CKL720927 CUH720922:CUH720927 DED720922:DED720927 DNZ720922:DNZ720927 DXV720922:DXV720927 EHR720922:EHR720927 ERN720922:ERN720927 FBJ720922:FBJ720927 FLF720922:FLF720927 FVB720922:FVB720927 GEX720922:GEX720927 GOT720922:GOT720927 GYP720922:GYP720927 HIL720922:HIL720927 HSH720922:HSH720927 ICD720922:ICD720927 ILZ720922:ILZ720927 IVV720922:IVV720927 JFR720922:JFR720927 JPN720922:JPN720927 JZJ720922:JZJ720927 KJF720922:KJF720927 KTB720922:KTB720927 LCX720922:LCX720927 LMT720922:LMT720927 LWP720922:LWP720927 MGL720922:MGL720927 MQH720922:MQH720927 NAD720922:NAD720927 NJZ720922:NJZ720927 NTV720922:NTV720927 ODR720922:ODR720927 ONN720922:ONN720927 OXJ720922:OXJ720927 PHF720922:PHF720927 PRB720922:PRB720927 QAX720922:QAX720927 QKT720922:QKT720927 QUP720922:QUP720927 REL720922:REL720927 ROH720922:ROH720927 RYD720922:RYD720927 SHZ720922:SHZ720927 SRV720922:SRV720927 TBR720922:TBR720927 TLN720922:TLN720927 TVJ720922:TVJ720927 UFF720922:UFF720927 UPB720922:UPB720927 UYX720922:UYX720927 VIT720922:VIT720927 VSP720922:VSP720927 WCL720922:WCL720927 WMH720922:WMH720927 WWD720922:WWD720927 V786458:V786463 JR786458:JR786463 TN786458:TN786463 ADJ786458:ADJ786463 ANF786458:ANF786463 AXB786458:AXB786463 BGX786458:BGX786463 BQT786458:BQT786463 CAP786458:CAP786463 CKL786458:CKL786463 CUH786458:CUH786463 DED786458:DED786463 DNZ786458:DNZ786463 DXV786458:DXV786463 EHR786458:EHR786463 ERN786458:ERN786463 FBJ786458:FBJ786463 FLF786458:FLF786463 FVB786458:FVB786463 GEX786458:GEX786463 GOT786458:GOT786463 GYP786458:GYP786463 HIL786458:HIL786463 HSH786458:HSH786463 ICD786458:ICD786463 ILZ786458:ILZ786463 IVV786458:IVV786463 JFR786458:JFR786463 JPN786458:JPN786463 JZJ786458:JZJ786463 KJF786458:KJF786463 KTB786458:KTB786463 LCX786458:LCX786463 LMT786458:LMT786463 LWP786458:LWP786463 MGL786458:MGL786463 MQH786458:MQH786463 NAD786458:NAD786463 NJZ786458:NJZ786463 NTV786458:NTV786463 ODR786458:ODR786463 ONN786458:ONN786463 OXJ786458:OXJ786463 PHF786458:PHF786463 PRB786458:PRB786463 QAX786458:QAX786463 QKT786458:QKT786463 QUP786458:QUP786463 REL786458:REL786463 ROH786458:ROH786463 RYD786458:RYD786463 SHZ786458:SHZ786463 SRV786458:SRV786463 TBR786458:TBR786463 TLN786458:TLN786463 TVJ786458:TVJ786463 UFF786458:UFF786463 UPB786458:UPB786463 UYX786458:UYX786463 VIT786458:VIT786463 VSP786458:VSP786463 WCL786458:WCL786463 WMH786458:WMH786463 WWD786458:WWD786463 V851994:V851999 JR851994:JR851999 TN851994:TN851999 ADJ851994:ADJ851999 ANF851994:ANF851999 AXB851994:AXB851999 BGX851994:BGX851999 BQT851994:BQT851999 CAP851994:CAP851999 CKL851994:CKL851999 CUH851994:CUH851999 DED851994:DED851999 DNZ851994:DNZ851999 DXV851994:DXV851999 EHR851994:EHR851999 ERN851994:ERN851999 FBJ851994:FBJ851999 FLF851994:FLF851999 FVB851994:FVB851999 GEX851994:GEX851999 GOT851994:GOT851999 GYP851994:GYP851999 HIL851994:HIL851999 HSH851994:HSH851999 ICD851994:ICD851999 ILZ851994:ILZ851999 IVV851994:IVV851999 JFR851994:JFR851999 JPN851994:JPN851999 JZJ851994:JZJ851999 KJF851994:KJF851999 KTB851994:KTB851999 LCX851994:LCX851999 LMT851994:LMT851999 LWP851994:LWP851999 MGL851994:MGL851999 MQH851994:MQH851999 NAD851994:NAD851999 NJZ851994:NJZ851999 NTV851994:NTV851999 ODR851994:ODR851999 ONN851994:ONN851999 OXJ851994:OXJ851999 PHF851994:PHF851999 PRB851994:PRB851999 QAX851994:QAX851999 QKT851994:QKT851999 QUP851994:QUP851999 REL851994:REL851999 ROH851994:ROH851999 RYD851994:RYD851999 SHZ851994:SHZ851999 SRV851994:SRV851999 TBR851994:TBR851999 TLN851994:TLN851999 TVJ851994:TVJ851999 UFF851994:UFF851999 UPB851994:UPB851999 UYX851994:UYX851999 VIT851994:VIT851999 VSP851994:VSP851999 WCL851994:WCL851999 WMH851994:WMH851999 WWD851994:WWD851999 V917530:V917535 JR917530:JR917535 TN917530:TN917535 ADJ917530:ADJ917535 ANF917530:ANF917535 AXB917530:AXB917535 BGX917530:BGX917535 BQT917530:BQT917535 CAP917530:CAP917535 CKL917530:CKL917535 CUH917530:CUH917535 DED917530:DED917535 DNZ917530:DNZ917535 DXV917530:DXV917535 EHR917530:EHR917535 ERN917530:ERN917535 FBJ917530:FBJ917535 FLF917530:FLF917535 FVB917530:FVB917535 GEX917530:GEX917535 GOT917530:GOT917535 GYP917530:GYP917535 HIL917530:HIL917535 HSH917530:HSH917535 ICD917530:ICD917535 ILZ917530:ILZ917535 IVV917530:IVV917535 JFR917530:JFR917535 JPN917530:JPN917535 JZJ917530:JZJ917535 KJF917530:KJF917535 KTB917530:KTB917535 LCX917530:LCX917535 LMT917530:LMT917535 LWP917530:LWP917535 MGL917530:MGL917535 MQH917530:MQH917535 NAD917530:NAD917535 NJZ917530:NJZ917535 NTV917530:NTV917535 ODR917530:ODR917535 ONN917530:ONN917535 OXJ917530:OXJ917535 PHF917530:PHF917535 PRB917530:PRB917535 QAX917530:QAX917535 QKT917530:QKT917535 QUP917530:QUP917535 REL917530:REL917535 ROH917530:ROH917535 RYD917530:RYD917535 SHZ917530:SHZ917535 SRV917530:SRV917535 TBR917530:TBR917535 TLN917530:TLN917535 TVJ917530:TVJ917535 UFF917530:UFF917535 UPB917530:UPB917535 UYX917530:UYX917535 VIT917530:VIT917535 VSP917530:VSP917535 WCL917530:WCL917535 WMH917530:WMH917535 WWD917530:WWD917535 V983066:V983071 JR983066:JR983071 TN983066:TN983071 ADJ983066:ADJ983071 ANF983066:ANF983071 AXB983066:AXB983071 BGX983066:BGX983071 BQT983066:BQT983071 CAP983066:CAP983071 CKL983066:CKL983071 CUH983066:CUH983071 DED983066:DED983071 DNZ983066:DNZ983071 DXV983066:DXV983071 EHR983066:EHR983071 ERN983066:ERN983071 FBJ983066:FBJ983071 FLF983066:FLF983071 FVB983066:FVB983071 GEX983066:GEX983071 GOT983066:GOT983071 GYP983066:GYP983071 HIL983066:HIL983071 HSH983066:HSH983071 ICD983066:ICD983071 ILZ983066:ILZ983071 IVV983066:IVV983071 JFR983066:JFR983071 JPN983066:JPN983071 JZJ983066:JZJ983071 KJF983066:KJF983071 KTB983066:KTB983071 LCX983066:LCX983071 LMT983066:LMT983071 LWP983066:LWP983071 MGL983066:MGL983071 MQH983066:MQH983071 NAD983066:NAD983071 NJZ983066:NJZ983071 NTV983066:NTV983071 ODR983066:ODR983071 ONN983066:ONN983071 OXJ983066:OXJ983071 PHF983066:PHF983071 PRB983066:PRB983071 QAX983066:QAX983071 QKT983066:QKT983071 QUP983066:QUP983071 REL983066:REL983071 ROH983066:ROH983071 RYD983066:RYD983071 SHZ983066:SHZ983071 SRV983066:SRV983071 TBR983066:TBR983071 TLN983066:TLN983071 TVJ983066:TVJ983071 UFF983066:UFF983071 UPB983066:UPB983071 UYX983066:UYX983071 VIT983066:VIT983071 VSP983066:VSP983071 WCL983066:WCL983071 WMH983066:WMH983071 WWD983066:WWD983071 F33:F38 JB33:JB38 SX33:SX38 ACT33:ACT38 AMP33:AMP38 AWL33:AWL38 BGH33:BGH38 BQD33:BQD38 BZZ33:BZZ38 CJV33:CJV38 CTR33:CTR38 DDN33:DDN38 DNJ33:DNJ38 DXF33:DXF38 EHB33:EHB38 EQX33:EQX38 FAT33:FAT38 FKP33:FKP38 FUL33:FUL38 GEH33:GEH38 GOD33:GOD38 GXZ33:GXZ38 HHV33:HHV38 HRR33:HRR38 IBN33:IBN38 ILJ33:ILJ38 IVF33:IVF38 JFB33:JFB38 JOX33:JOX38 JYT33:JYT38 KIP33:KIP38 KSL33:KSL38 LCH33:LCH38 LMD33:LMD38 LVZ33:LVZ38 MFV33:MFV38 MPR33:MPR38 MZN33:MZN38 NJJ33:NJJ38 NTF33:NTF38 ODB33:ODB38 OMX33:OMX38 OWT33:OWT38 PGP33:PGP38 PQL33:PQL38 QAH33:QAH38 QKD33:QKD38 QTZ33:QTZ38 RDV33:RDV38 RNR33:RNR38 RXN33:RXN38 SHJ33:SHJ38 SRF33:SRF38 TBB33:TBB38 TKX33:TKX38 TUT33:TUT38 UEP33:UEP38 UOL33:UOL38 UYH33:UYH38 VID33:VID38 VRZ33:VRZ38 WBV33:WBV38 WLR33:WLR38 WVN33:WVN38 F65569:F65574 JB65569:JB65574 SX65569:SX65574 ACT65569:ACT65574 AMP65569:AMP65574 AWL65569:AWL65574 BGH65569:BGH65574 BQD65569:BQD65574 BZZ65569:BZZ65574 CJV65569:CJV65574 CTR65569:CTR65574 DDN65569:DDN65574 DNJ65569:DNJ65574 DXF65569:DXF65574 EHB65569:EHB65574 EQX65569:EQX65574 FAT65569:FAT65574 FKP65569:FKP65574 FUL65569:FUL65574 GEH65569:GEH65574 GOD65569:GOD65574 GXZ65569:GXZ65574 HHV65569:HHV65574 HRR65569:HRR65574 IBN65569:IBN65574 ILJ65569:ILJ65574 IVF65569:IVF65574 JFB65569:JFB65574 JOX65569:JOX65574 JYT65569:JYT65574 KIP65569:KIP65574 KSL65569:KSL65574 LCH65569:LCH65574 LMD65569:LMD65574 LVZ65569:LVZ65574 MFV65569:MFV65574 MPR65569:MPR65574 MZN65569:MZN65574 NJJ65569:NJJ65574 NTF65569:NTF65574 ODB65569:ODB65574 OMX65569:OMX65574 OWT65569:OWT65574 PGP65569:PGP65574 PQL65569:PQL65574 QAH65569:QAH65574 QKD65569:QKD65574 QTZ65569:QTZ65574 RDV65569:RDV65574 RNR65569:RNR65574 RXN65569:RXN65574 SHJ65569:SHJ65574 SRF65569:SRF65574 TBB65569:TBB65574 TKX65569:TKX65574 TUT65569:TUT65574 UEP65569:UEP65574 UOL65569:UOL65574 UYH65569:UYH65574 VID65569:VID65574 VRZ65569:VRZ65574 WBV65569:WBV65574 WLR65569:WLR65574 WVN65569:WVN65574 F131105:F131110 JB131105:JB131110 SX131105:SX131110 ACT131105:ACT131110 AMP131105:AMP131110 AWL131105:AWL131110 BGH131105:BGH131110 BQD131105:BQD131110 BZZ131105:BZZ131110 CJV131105:CJV131110 CTR131105:CTR131110 DDN131105:DDN131110 DNJ131105:DNJ131110 DXF131105:DXF131110 EHB131105:EHB131110 EQX131105:EQX131110 FAT131105:FAT131110 FKP131105:FKP131110 FUL131105:FUL131110 GEH131105:GEH131110 GOD131105:GOD131110 GXZ131105:GXZ131110 HHV131105:HHV131110 HRR131105:HRR131110 IBN131105:IBN131110 ILJ131105:ILJ131110 IVF131105:IVF131110 JFB131105:JFB131110 JOX131105:JOX131110 JYT131105:JYT131110 KIP131105:KIP131110 KSL131105:KSL131110 LCH131105:LCH131110 LMD131105:LMD131110 LVZ131105:LVZ131110 MFV131105:MFV131110 MPR131105:MPR131110 MZN131105:MZN131110 NJJ131105:NJJ131110 NTF131105:NTF131110 ODB131105:ODB131110 OMX131105:OMX131110 OWT131105:OWT131110 PGP131105:PGP131110 PQL131105:PQL131110 QAH131105:QAH131110 QKD131105:QKD131110 QTZ131105:QTZ131110 RDV131105:RDV131110 RNR131105:RNR131110 RXN131105:RXN131110 SHJ131105:SHJ131110 SRF131105:SRF131110 TBB131105:TBB131110 TKX131105:TKX131110 TUT131105:TUT131110 UEP131105:UEP131110 UOL131105:UOL131110 UYH131105:UYH131110 VID131105:VID131110 VRZ131105:VRZ131110 WBV131105:WBV131110 WLR131105:WLR131110 WVN131105:WVN131110 F196641:F196646 JB196641:JB196646 SX196641:SX196646 ACT196641:ACT196646 AMP196641:AMP196646 AWL196641:AWL196646 BGH196641:BGH196646 BQD196641:BQD196646 BZZ196641:BZZ196646 CJV196641:CJV196646 CTR196641:CTR196646 DDN196641:DDN196646 DNJ196641:DNJ196646 DXF196641:DXF196646 EHB196641:EHB196646 EQX196641:EQX196646 FAT196641:FAT196646 FKP196641:FKP196646 FUL196641:FUL196646 GEH196641:GEH196646 GOD196641:GOD196646 GXZ196641:GXZ196646 HHV196641:HHV196646 HRR196641:HRR196646 IBN196641:IBN196646 ILJ196641:ILJ196646 IVF196641:IVF196646 JFB196641:JFB196646 JOX196641:JOX196646 JYT196641:JYT196646 KIP196641:KIP196646 KSL196641:KSL196646 LCH196641:LCH196646 LMD196641:LMD196646 LVZ196641:LVZ196646 MFV196641:MFV196646 MPR196641:MPR196646 MZN196641:MZN196646 NJJ196641:NJJ196646 NTF196641:NTF196646 ODB196641:ODB196646 OMX196641:OMX196646 OWT196641:OWT196646 PGP196641:PGP196646 PQL196641:PQL196646 QAH196641:QAH196646 QKD196641:QKD196646 QTZ196641:QTZ196646 RDV196641:RDV196646 RNR196641:RNR196646 RXN196641:RXN196646 SHJ196641:SHJ196646 SRF196641:SRF196646 TBB196641:TBB196646 TKX196641:TKX196646 TUT196641:TUT196646 UEP196641:UEP196646 UOL196641:UOL196646 UYH196641:UYH196646 VID196641:VID196646 VRZ196641:VRZ196646 WBV196641:WBV196646 WLR196641:WLR196646 WVN196641:WVN196646 F262177:F262182 JB262177:JB262182 SX262177:SX262182 ACT262177:ACT262182 AMP262177:AMP262182 AWL262177:AWL262182 BGH262177:BGH262182 BQD262177:BQD262182 BZZ262177:BZZ262182 CJV262177:CJV262182 CTR262177:CTR262182 DDN262177:DDN262182 DNJ262177:DNJ262182 DXF262177:DXF262182 EHB262177:EHB262182 EQX262177:EQX262182 FAT262177:FAT262182 FKP262177:FKP262182 FUL262177:FUL262182 GEH262177:GEH262182 GOD262177:GOD262182 GXZ262177:GXZ262182 HHV262177:HHV262182 HRR262177:HRR262182 IBN262177:IBN262182 ILJ262177:ILJ262182 IVF262177:IVF262182 JFB262177:JFB262182 JOX262177:JOX262182 JYT262177:JYT262182 KIP262177:KIP262182 KSL262177:KSL262182 LCH262177:LCH262182 LMD262177:LMD262182 LVZ262177:LVZ262182 MFV262177:MFV262182 MPR262177:MPR262182 MZN262177:MZN262182 NJJ262177:NJJ262182 NTF262177:NTF262182 ODB262177:ODB262182 OMX262177:OMX262182 OWT262177:OWT262182 PGP262177:PGP262182 PQL262177:PQL262182 QAH262177:QAH262182 QKD262177:QKD262182 QTZ262177:QTZ262182 RDV262177:RDV262182 RNR262177:RNR262182 RXN262177:RXN262182 SHJ262177:SHJ262182 SRF262177:SRF262182 TBB262177:TBB262182 TKX262177:TKX262182 TUT262177:TUT262182 UEP262177:UEP262182 UOL262177:UOL262182 UYH262177:UYH262182 VID262177:VID262182 VRZ262177:VRZ262182 WBV262177:WBV262182 WLR262177:WLR262182 WVN262177:WVN262182 F327713:F327718 JB327713:JB327718 SX327713:SX327718 ACT327713:ACT327718 AMP327713:AMP327718 AWL327713:AWL327718 BGH327713:BGH327718 BQD327713:BQD327718 BZZ327713:BZZ327718 CJV327713:CJV327718 CTR327713:CTR327718 DDN327713:DDN327718 DNJ327713:DNJ327718 DXF327713:DXF327718 EHB327713:EHB327718 EQX327713:EQX327718 FAT327713:FAT327718 FKP327713:FKP327718 FUL327713:FUL327718 GEH327713:GEH327718 GOD327713:GOD327718 GXZ327713:GXZ327718 HHV327713:HHV327718 HRR327713:HRR327718 IBN327713:IBN327718 ILJ327713:ILJ327718 IVF327713:IVF327718 JFB327713:JFB327718 JOX327713:JOX327718 JYT327713:JYT327718 KIP327713:KIP327718 KSL327713:KSL327718 LCH327713:LCH327718 LMD327713:LMD327718 LVZ327713:LVZ327718 MFV327713:MFV327718 MPR327713:MPR327718 MZN327713:MZN327718 NJJ327713:NJJ327718 NTF327713:NTF327718 ODB327713:ODB327718 OMX327713:OMX327718 OWT327713:OWT327718 PGP327713:PGP327718 PQL327713:PQL327718 QAH327713:QAH327718 QKD327713:QKD327718 QTZ327713:QTZ327718 RDV327713:RDV327718 RNR327713:RNR327718 RXN327713:RXN327718 SHJ327713:SHJ327718 SRF327713:SRF327718 TBB327713:TBB327718 TKX327713:TKX327718 TUT327713:TUT327718 UEP327713:UEP327718 UOL327713:UOL327718 UYH327713:UYH327718 VID327713:VID327718 VRZ327713:VRZ327718 WBV327713:WBV327718 WLR327713:WLR327718 WVN327713:WVN327718 F393249:F393254 JB393249:JB393254 SX393249:SX393254 ACT393249:ACT393254 AMP393249:AMP393254 AWL393249:AWL393254 BGH393249:BGH393254 BQD393249:BQD393254 BZZ393249:BZZ393254 CJV393249:CJV393254 CTR393249:CTR393254 DDN393249:DDN393254 DNJ393249:DNJ393254 DXF393249:DXF393254 EHB393249:EHB393254 EQX393249:EQX393254 FAT393249:FAT393254 FKP393249:FKP393254 FUL393249:FUL393254 GEH393249:GEH393254 GOD393249:GOD393254 GXZ393249:GXZ393254 HHV393249:HHV393254 HRR393249:HRR393254 IBN393249:IBN393254 ILJ393249:ILJ393254 IVF393249:IVF393254 JFB393249:JFB393254 JOX393249:JOX393254 JYT393249:JYT393254 KIP393249:KIP393254 KSL393249:KSL393254 LCH393249:LCH393254 LMD393249:LMD393254 LVZ393249:LVZ393254 MFV393249:MFV393254 MPR393249:MPR393254 MZN393249:MZN393254 NJJ393249:NJJ393254 NTF393249:NTF393254 ODB393249:ODB393254 OMX393249:OMX393254 OWT393249:OWT393254 PGP393249:PGP393254 PQL393249:PQL393254 QAH393249:QAH393254 QKD393249:QKD393254 QTZ393249:QTZ393254 RDV393249:RDV393254 RNR393249:RNR393254 RXN393249:RXN393254 SHJ393249:SHJ393254 SRF393249:SRF393254 TBB393249:TBB393254 TKX393249:TKX393254 TUT393249:TUT393254 UEP393249:UEP393254 UOL393249:UOL393254 UYH393249:UYH393254 VID393249:VID393254 VRZ393249:VRZ393254 WBV393249:WBV393254 WLR393249:WLR393254 WVN393249:WVN393254 F458785:F458790 JB458785:JB458790 SX458785:SX458790 ACT458785:ACT458790 AMP458785:AMP458790 AWL458785:AWL458790 BGH458785:BGH458790 BQD458785:BQD458790 BZZ458785:BZZ458790 CJV458785:CJV458790 CTR458785:CTR458790 DDN458785:DDN458790 DNJ458785:DNJ458790 DXF458785:DXF458790 EHB458785:EHB458790 EQX458785:EQX458790 FAT458785:FAT458790 FKP458785:FKP458790 FUL458785:FUL458790 GEH458785:GEH458790 GOD458785:GOD458790 GXZ458785:GXZ458790 HHV458785:HHV458790 HRR458785:HRR458790 IBN458785:IBN458790 ILJ458785:ILJ458790 IVF458785:IVF458790 JFB458785:JFB458790 JOX458785:JOX458790 JYT458785:JYT458790 KIP458785:KIP458790 KSL458785:KSL458790 LCH458785:LCH458790 LMD458785:LMD458790 LVZ458785:LVZ458790 MFV458785:MFV458790 MPR458785:MPR458790 MZN458785:MZN458790 NJJ458785:NJJ458790 NTF458785:NTF458790 ODB458785:ODB458790 OMX458785:OMX458790 OWT458785:OWT458790 PGP458785:PGP458790 PQL458785:PQL458790 QAH458785:QAH458790 QKD458785:QKD458790 QTZ458785:QTZ458790 RDV458785:RDV458790 RNR458785:RNR458790 RXN458785:RXN458790 SHJ458785:SHJ458790 SRF458785:SRF458790 TBB458785:TBB458790 TKX458785:TKX458790 TUT458785:TUT458790 UEP458785:UEP458790 UOL458785:UOL458790 UYH458785:UYH458790 VID458785:VID458790 VRZ458785:VRZ458790 WBV458785:WBV458790 WLR458785:WLR458790 WVN458785:WVN458790 F524321:F524326 JB524321:JB524326 SX524321:SX524326 ACT524321:ACT524326 AMP524321:AMP524326 AWL524321:AWL524326 BGH524321:BGH524326 BQD524321:BQD524326 BZZ524321:BZZ524326 CJV524321:CJV524326 CTR524321:CTR524326 DDN524321:DDN524326 DNJ524321:DNJ524326 DXF524321:DXF524326 EHB524321:EHB524326 EQX524321:EQX524326 FAT524321:FAT524326 FKP524321:FKP524326 FUL524321:FUL524326 GEH524321:GEH524326 GOD524321:GOD524326 GXZ524321:GXZ524326 HHV524321:HHV524326 HRR524321:HRR524326 IBN524321:IBN524326 ILJ524321:ILJ524326 IVF524321:IVF524326 JFB524321:JFB524326 JOX524321:JOX524326 JYT524321:JYT524326 KIP524321:KIP524326 KSL524321:KSL524326 LCH524321:LCH524326 LMD524321:LMD524326 LVZ524321:LVZ524326 MFV524321:MFV524326 MPR524321:MPR524326 MZN524321:MZN524326 NJJ524321:NJJ524326 NTF524321:NTF524326 ODB524321:ODB524326 OMX524321:OMX524326 OWT524321:OWT524326 PGP524321:PGP524326 PQL524321:PQL524326 QAH524321:QAH524326 QKD524321:QKD524326 QTZ524321:QTZ524326 RDV524321:RDV524326 RNR524321:RNR524326 RXN524321:RXN524326 SHJ524321:SHJ524326 SRF524321:SRF524326 TBB524321:TBB524326 TKX524321:TKX524326 TUT524321:TUT524326 UEP524321:UEP524326 UOL524321:UOL524326 UYH524321:UYH524326 VID524321:VID524326 VRZ524321:VRZ524326 WBV524321:WBV524326 WLR524321:WLR524326 WVN524321:WVN524326 F589857:F589862 JB589857:JB589862 SX589857:SX589862 ACT589857:ACT589862 AMP589857:AMP589862 AWL589857:AWL589862 BGH589857:BGH589862 BQD589857:BQD589862 BZZ589857:BZZ589862 CJV589857:CJV589862 CTR589857:CTR589862 DDN589857:DDN589862 DNJ589857:DNJ589862 DXF589857:DXF589862 EHB589857:EHB589862 EQX589857:EQX589862 FAT589857:FAT589862 FKP589857:FKP589862 FUL589857:FUL589862 GEH589857:GEH589862 GOD589857:GOD589862 GXZ589857:GXZ589862 HHV589857:HHV589862 HRR589857:HRR589862 IBN589857:IBN589862 ILJ589857:ILJ589862 IVF589857:IVF589862 JFB589857:JFB589862 JOX589857:JOX589862 JYT589857:JYT589862 KIP589857:KIP589862 KSL589857:KSL589862 LCH589857:LCH589862 LMD589857:LMD589862 LVZ589857:LVZ589862 MFV589857:MFV589862 MPR589857:MPR589862 MZN589857:MZN589862 NJJ589857:NJJ589862 NTF589857:NTF589862 ODB589857:ODB589862 OMX589857:OMX589862 OWT589857:OWT589862 PGP589857:PGP589862 PQL589857:PQL589862 QAH589857:QAH589862 QKD589857:QKD589862 QTZ589857:QTZ589862 RDV589857:RDV589862 RNR589857:RNR589862 RXN589857:RXN589862 SHJ589857:SHJ589862 SRF589857:SRF589862 TBB589857:TBB589862 TKX589857:TKX589862 TUT589857:TUT589862 UEP589857:UEP589862 UOL589857:UOL589862 UYH589857:UYH589862 VID589857:VID589862 VRZ589857:VRZ589862 WBV589857:WBV589862 WLR589857:WLR589862 WVN589857:WVN589862 F655393:F655398 JB655393:JB655398 SX655393:SX655398 ACT655393:ACT655398 AMP655393:AMP655398 AWL655393:AWL655398 BGH655393:BGH655398 BQD655393:BQD655398 BZZ655393:BZZ655398 CJV655393:CJV655398 CTR655393:CTR655398 DDN655393:DDN655398 DNJ655393:DNJ655398 DXF655393:DXF655398 EHB655393:EHB655398 EQX655393:EQX655398 FAT655393:FAT655398 FKP655393:FKP655398 FUL655393:FUL655398 GEH655393:GEH655398 GOD655393:GOD655398 GXZ655393:GXZ655398 HHV655393:HHV655398 HRR655393:HRR655398 IBN655393:IBN655398 ILJ655393:ILJ655398 IVF655393:IVF655398 JFB655393:JFB655398 JOX655393:JOX655398 JYT655393:JYT655398 KIP655393:KIP655398 KSL655393:KSL655398 LCH655393:LCH655398 LMD655393:LMD655398 LVZ655393:LVZ655398 MFV655393:MFV655398 MPR655393:MPR655398 MZN655393:MZN655398 NJJ655393:NJJ655398 NTF655393:NTF655398 ODB655393:ODB655398 OMX655393:OMX655398 OWT655393:OWT655398 PGP655393:PGP655398 PQL655393:PQL655398 QAH655393:QAH655398 QKD655393:QKD655398 QTZ655393:QTZ655398 RDV655393:RDV655398 RNR655393:RNR655398 RXN655393:RXN655398 SHJ655393:SHJ655398 SRF655393:SRF655398 TBB655393:TBB655398 TKX655393:TKX655398 TUT655393:TUT655398 UEP655393:UEP655398 UOL655393:UOL655398 UYH655393:UYH655398 VID655393:VID655398 VRZ655393:VRZ655398 WBV655393:WBV655398 WLR655393:WLR655398 WVN655393:WVN655398 F720929:F720934 JB720929:JB720934 SX720929:SX720934 ACT720929:ACT720934 AMP720929:AMP720934 AWL720929:AWL720934 BGH720929:BGH720934 BQD720929:BQD720934 BZZ720929:BZZ720934 CJV720929:CJV720934 CTR720929:CTR720934 DDN720929:DDN720934 DNJ720929:DNJ720934 DXF720929:DXF720934 EHB720929:EHB720934 EQX720929:EQX720934 FAT720929:FAT720934 FKP720929:FKP720934 FUL720929:FUL720934 GEH720929:GEH720934 GOD720929:GOD720934 GXZ720929:GXZ720934 HHV720929:HHV720934 HRR720929:HRR720934 IBN720929:IBN720934 ILJ720929:ILJ720934 IVF720929:IVF720934 JFB720929:JFB720934 JOX720929:JOX720934 JYT720929:JYT720934 KIP720929:KIP720934 KSL720929:KSL720934 LCH720929:LCH720934 LMD720929:LMD720934 LVZ720929:LVZ720934 MFV720929:MFV720934 MPR720929:MPR720934 MZN720929:MZN720934 NJJ720929:NJJ720934 NTF720929:NTF720934 ODB720929:ODB720934 OMX720929:OMX720934 OWT720929:OWT720934 PGP720929:PGP720934 PQL720929:PQL720934 QAH720929:QAH720934 QKD720929:QKD720934 QTZ720929:QTZ720934 RDV720929:RDV720934 RNR720929:RNR720934 RXN720929:RXN720934 SHJ720929:SHJ720934 SRF720929:SRF720934 TBB720929:TBB720934 TKX720929:TKX720934 TUT720929:TUT720934 UEP720929:UEP720934 UOL720929:UOL720934 UYH720929:UYH720934 VID720929:VID720934 VRZ720929:VRZ720934 WBV720929:WBV720934 WLR720929:WLR720934 WVN720929:WVN720934 F786465:F786470 JB786465:JB786470 SX786465:SX786470 ACT786465:ACT786470 AMP786465:AMP786470 AWL786465:AWL786470 BGH786465:BGH786470 BQD786465:BQD786470 BZZ786465:BZZ786470 CJV786465:CJV786470 CTR786465:CTR786470 DDN786465:DDN786470 DNJ786465:DNJ786470 DXF786465:DXF786470 EHB786465:EHB786470 EQX786465:EQX786470 FAT786465:FAT786470 FKP786465:FKP786470 FUL786465:FUL786470 GEH786465:GEH786470 GOD786465:GOD786470 GXZ786465:GXZ786470 HHV786465:HHV786470 HRR786465:HRR786470 IBN786465:IBN786470 ILJ786465:ILJ786470 IVF786465:IVF786470 JFB786465:JFB786470 JOX786465:JOX786470 JYT786465:JYT786470 KIP786465:KIP786470 KSL786465:KSL786470 LCH786465:LCH786470 LMD786465:LMD786470 LVZ786465:LVZ786470 MFV786465:MFV786470 MPR786465:MPR786470 MZN786465:MZN786470 NJJ786465:NJJ786470 NTF786465:NTF786470 ODB786465:ODB786470 OMX786465:OMX786470 OWT786465:OWT786470 PGP786465:PGP786470 PQL786465:PQL786470 QAH786465:QAH786470 QKD786465:QKD786470 QTZ786465:QTZ786470 RDV786465:RDV786470 RNR786465:RNR786470 RXN786465:RXN786470 SHJ786465:SHJ786470 SRF786465:SRF786470 TBB786465:TBB786470 TKX786465:TKX786470 TUT786465:TUT786470 UEP786465:UEP786470 UOL786465:UOL786470 UYH786465:UYH786470 VID786465:VID786470 VRZ786465:VRZ786470 WBV786465:WBV786470 WLR786465:WLR786470 WVN786465:WVN786470 F852001:F852006 JB852001:JB852006 SX852001:SX852006 ACT852001:ACT852006 AMP852001:AMP852006 AWL852001:AWL852006 BGH852001:BGH852006 BQD852001:BQD852006 BZZ852001:BZZ852006 CJV852001:CJV852006 CTR852001:CTR852006 DDN852001:DDN852006 DNJ852001:DNJ852006 DXF852001:DXF852006 EHB852001:EHB852006 EQX852001:EQX852006 FAT852001:FAT852006 FKP852001:FKP852006 FUL852001:FUL852006 GEH852001:GEH852006 GOD852001:GOD852006 GXZ852001:GXZ852006 HHV852001:HHV852006 HRR852001:HRR852006 IBN852001:IBN852006 ILJ852001:ILJ852006 IVF852001:IVF852006 JFB852001:JFB852006 JOX852001:JOX852006 JYT852001:JYT852006 KIP852001:KIP852006 KSL852001:KSL852006 LCH852001:LCH852006 LMD852001:LMD852006 LVZ852001:LVZ852006 MFV852001:MFV852006 MPR852001:MPR852006 MZN852001:MZN852006 NJJ852001:NJJ852006 NTF852001:NTF852006 ODB852001:ODB852006 OMX852001:OMX852006 OWT852001:OWT852006 PGP852001:PGP852006 PQL852001:PQL852006 QAH852001:QAH852006 QKD852001:QKD852006 QTZ852001:QTZ852006 RDV852001:RDV852006 RNR852001:RNR852006 RXN852001:RXN852006 SHJ852001:SHJ852006 SRF852001:SRF852006 TBB852001:TBB852006 TKX852001:TKX852006 TUT852001:TUT852006 UEP852001:UEP852006 UOL852001:UOL852006 UYH852001:UYH852006 VID852001:VID852006 VRZ852001:VRZ852006 WBV852001:WBV852006 WLR852001:WLR852006 WVN852001:WVN852006 F917537:F917542 JB917537:JB917542 SX917537:SX917542 ACT917537:ACT917542 AMP917537:AMP917542 AWL917537:AWL917542 BGH917537:BGH917542 BQD917537:BQD917542 BZZ917537:BZZ917542 CJV917537:CJV917542 CTR917537:CTR917542 DDN917537:DDN917542 DNJ917537:DNJ917542 DXF917537:DXF917542 EHB917537:EHB917542 EQX917537:EQX917542 FAT917537:FAT917542 FKP917537:FKP917542 FUL917537:FUL917542 GEH917537:GEH917542 GOD917537:GOD917542 GXZ917537:GXZ917542 HHV917537:HHV917542 HRR917537:HRR917542 IBN917537:IBN917542 ILJ917537:ILJ917542 IVF917537:IVF917542 JFB917537:JFB917542 JOX917537:JOX917542 JYT917537:JYT917542 KIP917537:KIP917542 KSL917537:KSL917542 LCH917537:LCH917542 LMD917537:LMD917542 LVZ917537:LVZ917542 MFV917537:MFV917542 MPR917537:MPR917542 MZN917537:MZN917542 NJJ917537:NJJ917542 NTF917537:NTF917542 ODB917537:ODB917542 OMX917537:OMX917542 OWT917537:OWT917542 PGP917537:PGP917542 PQL917537:PQL917542 QAH917537:QAH917542 QKD917537:QKD917542 QTZ917537:QTZ917542 RDV917537:RDV917542 RNR917537:RNR917542 RXN917537:RXN917542 SHJ917537:SHJ917542 SRF917537:SRF917542 TBB917537:TBB917542 TKX917537:TKX917542 TUT917537:TUT917542 UEP917537:UEP917542 UOL917537:UOL917542 UYH917537:UYH917542 VID917537:VID917542 VRZ917537:VRZ917542 WBV917537:WBV917542 WLR917537:WLR917542 WVN917537:WVN917542 F983073:F983078 JB983073:JB983078 SX983073:SX983078 ACT983073:ACT983078 AMP983073:AMP983078 AWL983073:AWL983078 BGH983073:BGH983078 BQD983073:BQD983078 BZZ983073:BZZ983078 CJV983073:CJV983078 CTR983073:CTR983078 DDN983073:DDN983078 DNJ983073:DNJ983078 DXF983073:DXF983078 EHB983073:EHB983078 EQX983073:EQX983078 FAT983073:FAT983078 FKP983073:FKP983078 FUL983073:FUL983078 GEH983073:GEH983078 GOD983073:GOD983078 GXZ983073:GXZ983078 HHV983073:HHV983078 HRR983073:HRR983078 IBN983073:IBN983078 ILJ983073:ILJ983078 IVF983073:IVF983078 JFB983073:JFB983078 JOX983073:JOX983078 JYT983073:JYT983078 KIP983073:KIP983078 KSL983073:KSL983078 LCH983073:LCH983078 LMD983073:LMD983078 LVZ983073:LVZ983078 MFV983073:MFV983078 MPR983073:MPR983078 MZN983073:MZN983078 NJJ983073:NJJ983078 NTF983073:NTF983078 ODB983073:ODB983078 OMX983073:OMX983078 OWT983073:OWT983078 PGP983073:PGP983078 PQL983073:PQL983078 QAH983073:QAH983078 QKD983073:QKD983078 QTZ983073:QTZ983078 RDV983073:RDV983078 RNR983073:RNR983078 RXN983073:RXN983078 SHJ983073:SHJ983078 SRF983073:SRF983078 TBB983073:TBB983078 TKX983073:TKX983078 TUT983073:TUT983078 UEP983073:UEP983078 UOL983073:UOL983078 UYH983073:UYH983078 VID983073:VID983078 VRZ983073:VRZ983078 WBV983073:WBV983078 WLR983073:WLR983078 WVN983073:WVN983078 N33:N38 JJ33:JJ38 TF33:TF38 ADB33:ADB38 AMX33:AMX38 AWT33:AWT38 BGP33:BGP38 BQL33:BQL38 CAH33:CAH38 CKD33:CKD38 CTZ33:CTZ38 DDV33:DDV38 DNR33:DNR38 DXN33:DXN38 EHJ33:EHJ38 ERF33:ERF38 FBB33:FBB38 FKX33:FKX38 FUT33:FUT38 GEP33:GEP38 GOL33:GOL38 GYH33:GYH38 HID33:HID38 HRZ33:HRZ38 IBV33:IBV38 ILR33:ILR38 IVN33:IVN38 JFJ33:JFJ38 JPF33:JPF38 JZB33:JZB38 KIX33:KIX38 KST33:KST38 LCP33:LCP38 LML33:LML38 LWH33:LWH38 MGD33:MGD38 MPZ33:MPZ38 MZV33:MZV38 NJR33:NJR38 NTN33:NTN38 ODJ33:ODJ38 ONF33:ONF38 OXB33:OXB38 PGX33:PGX38 PQT33:PQT38 QAP33:QAP38 QKL33:QKL38 QUH33:QUH38 RED33:RED38 RNZ33:RNZ38 RXV33:RXV38 SHR33:SHR38 SRN33:SRN38 TBJ33:TBJ38 TLF33:TLF38 TVB33:TVB38 UEX33:UEX38 UOT33:UOT38 UYP33:UYP38 VIL33:VIL38 VSH33:VSH38 WCD33:WCD38 WLZ33:WLZ38 WVV33:WVV38 N65569:N65574 JJ65569:JJ65574 TF65569:TF65574 ADB65569:ADB65574 AMX65569:AMX65574 AWT65569:AWT65574 BGP65569:BGP65574 BQL65569:BQL65574 CAH65569:CAH65574 CKD65569:CKD65574 CTZ65569:CTZ65574 DDV65569:DDV65574 DNR65569:DNR65574 DXN65569:DXN65574 EHJ65569:EHJ65574 ERF65569:ERF65574 FBB65569:FBB65574 FKX65569:FKX65574 FUT65569:FUT65574 GEP65569:GEP65574 GOL65569:GOL65574 GYH65569:GYH65574 HID65569:HID65574 HRZ65569:HRZ65574 IBV65569:IBV65574 ILR65569:ILR65574 IVN65569:IVN65574 JFJ65569:JFJ65574 JPF65569:JPF65574 JZB65569:JZB65574 KIX65569:KIX65574 KST65569:KST65574 LCP65569:LCP65574 LML65569:LML65574 LWH65569:LWH65574 MGD65569:MGD65574 MPZ65569:MPZ65574 MZV65569:MZV65574 NJR65569:NJR65574 NTN65569:NTN65574 ODJ65569:ODJ65574 ONF65569:ONF65574 OXB65569:OXB65574 PGX65569:PGX65574 PQT65569:PQT65574 QAP65569:QAP65574 QKL65569:QKL65574 QUH65569:QUH65574 RED65569:RED65574 RNZ65569:RNZ65574 RXV65569:RXV65574 SHR65569:SHR65574 SRN65569:SRN65574 TBJ65569:TBJ65574 TLF65569:TLF65574 TVB65569:TVB65574 UEX65569:UEX65574 UOT65569:UOT65574 UYP65569:UYP65574 VIL65569:VIL65574 VSH65569:VSH65574 WCD65569:WCD65574 WLZ65569:WLZ65574 WVV65569:WVV65574 N131105:N131110 JJ131105:JJ131110 TF131105:TF131110 ADB131105:ADB131110 AMX131105:AMX131110 AWT131105:AWT131110 BGP131105:BGP131110 BQL131105:BQL131110 CAH131105:CAH131110 CKD131105:CKD131110 CTZ131105:CTZ131110 DDV131105:DDV131110 DNR131105:DNR131110 DXN131105:DXN131110 EHJ131105:EHJ131110 ERF131105:ERF131110 FBB131105:FBB131110 FKX131105:FKX131110 FUT131105:FUT131110 GEP131105:GEP131110 GOL131105:GOL131110 GYH131105:GYH131110 HID131105:HID131110 HRZ131105:HRZ131110 IBV131105:IBV131110 ILR131105:ILR131110 IVN131105:IVN131110 JFJ131105:JFJ131110 JPF131105:JPF131110 JZB131105:JZB131110 KIX131105:KIX131110 KST131105:KST131110 LCP131105:LCP131110 LML131105:LML131110 LWH131105:LWH131110 MGD131105:MGD131110 MPZ131105:MPZ131110 MZV131105:MZV131110 NJR131105:NJR131110 NTN131105:NTN131110 ODJ131105:ODJ131110 ONF131105:ONF131110 OXB131105:OXB131110 PGX131105:PGX131110 PQT131105:PQT131110 QAP131105:QAP131110 QKL131105:QKL131110 QUH131105:QUH131110 RED131105:RED131110 RNZ131105:RNZ131110 RXV131105:RXV131110 SHR131105:SHR131110 SRN131105:SRN131110 TBJ131105:TBJ131110 TLF131105:TLF131110 TVB131105:TVB131110 UEX131105:UEX131110 UOT131105:UOT131110 UYP131105:UYP131110 VIL131105:VIL131110 VSH131105:VSH131110 WCD131105:WCD131110 WLZ131105:WLZ131110 WVV131105:WVV131110 N196641:N196646 JJ196641:JJ196646 TF196641:TF196646 ADB196641:ADB196646 AMX196641:AMX196646 AWT196641:AWT196646 BGP196641:BGP196646 BQL196641:BQL196646 CAH196641:CAH196646 CKD196641:CKD196646 CTZ196641:CTZ196646 DDV196641:DDV196646 DNR196641:DNR196646 DXN196641:DXN196646 EHJ196641:EHJ196646 ERF196641:ERF196646 FBB196641:FBB196646 FKX196641:FKX196646 FUT196641:FUT196646 GEP196641:GEP196646 GOL196641:GOL196646 GYH196641:GYH196646 HID196641:HID196646 HRZ196641:HRZ196646 IBV196641:IBV196646 ILR196641:ILR196646 IVN196641:IVN196646 JFJ196641:JFJ196646 JPF196641:JPF196646 JZB196641:JZB196646 KIX196641:KIX196646 KST196641:KST196646 LCP196641:LCP196646 LML196641:LML196646 LWH196641:LWH196646 MGD196641:MGD196646 MPZ196641:MPZ196646 MZV196641:MZV196646 NJR196641:NJR196646 NTN196641:NTN196646 ODJ196641:ODJ196646 ONF196641:ONF196646 OXB196641:OXB196646 PGX196641:PGX196646 PQT196641:PQT196646 QAP196641:QAP196646 QKL196641:QKL196646 QUH196641:QUH196646 RED196641:RED196646 RNZ196641:RNZ196646 RXV196641:RXV196646 SHR196641:SHR196646 SRN196641:SRN196646 TBJ196641:TBJ196646 TLF196641:TLF196646 TVB196641:TVB196646 UEX196641:UEX196646 UOT196641:UOT196646 UYP196641:UYP196646 VIL196641:VIL196646 VSH196641:VSH196646 WCD196641:WCD196646 WLZ196641:WLZ196646 WVV196641:WVV196646 N262177:N262182 JJ262177:JJ262182 TF262177:TF262182 ADB262177:ADB262182 AMX262177:AMX262182 AWT262177:AWT262182 BGP262177:BGP262182 BQL262177:BQL262182 CAH262177:CAH262182 CKD262177:CKD262182 CTZ262177:CTZ262182 DDV262177:DDV262182 DNR262177:DNR262182 DXN262177:DXN262182 EHJ262177:EHJ262182 ERF262177:ERF262182 FBB262177:FBB262182 FKX262177:FKX262182 FUT262177:FUT262182 GEP262177:GEP262182 GOL262177:GOL262182 GYH262177:GYH262182 HID262177:HID262182 HRZ262177:HRZ262182 IBV262177:IBV262182 ILR262177:ILR262182 IVN262177:IVN262182 JFJ262177:JFJ262182 JPF262177:JPF262182 JZB262177:JZB262182 KIX262177:KIX262182 KST262177:KST262182 LCP262177:LCP262182 LML262177:LML262182 LWH262177:LWH262182 MGD262177:MGD262182 MPZ262177:MPZ262182 MZV262177:MZV262182 NJR262177:NJR262182 NTN262177:NTN262182 ODJ262177:ODJ262182 ONF262177:ONF262182 OXB262177:OXB262182 PGX262177:PGX262182 PQT262177:PQT262182 QAP262177:QAP262182 QKL262177:QKL262182 QUH262177:QUH262182 RED262177:RED262182 RNZ262177:RNZ262182 RXV262177:RXV262182 SHR262177:SHR262182 SRN262177:SRN262182 TBJ262177:TBJ262182 TLF262177:TLF262182 TVB262177:TVB262182 UEX262177:UEX262182 UOT262177:UOT262182 UYP262177:UYP262182 VIL262177:VIL262182 VSH262177:VSH262182 WCD262177:WCD262182 WLZ262177:WLZ262182 WVV262177:WVV262182 N327713:N327718 JJ327713:JJ327718 TF327713:TF327718 ADB327713:ADB327718 AMX327713:AMX327718 AWT327713:AWT327718 BGP327713:BGP327718 BQL327713:BQL327718 CAH327713:CAH327718 CKD327713:CKD327718 CTZ327713:CTZ327718 DDV327713:DDV327718 DNR327713:DNR327718 DXN327713:DXN327718 EHJ327713:EHJ327718 ERF327713:ERF327718 FBB327713:FBB327718 FKX327713:FKX327718 FUT327713:FUT327718 GEP327713:GEP327718 GOL327713:GOL327718 GYH327713:GYH327718 HID327713:HID327718 HRZ327713:HRZ327718 IBV327713:IBV327718 ILR327713:ILR327718 IVN327713:IVN327718 JFJ327713:JFJ327718 JPF327713:JPF327718 JZB327713:JZB327718 KIX327713:KIX327718 KST327713:KST327718 LCP327713:LCP327718 LML327713:LML327718 LWH327713:LWH327718 MGD327713:MGD327718 MPZ327713:MPZ327718 MZV327713:MZV327718 NJR327713:NJR327718 NTN327713:NTN327718 ODJ327713:ODJ327718 ONF327713:ONF327718 OXB327713:OXB327718 PGX327713:PGX327718 PQT327713:PQT327718 QAP327713:QAP327718 QKL327713:QKL327718 QUH327713:QUH327718 RED327713:RED327718 RNZ327713:RNZ327718 RXV327713:RXV327718 SHR327713:SHR327718 SRN327713:SRN327718 TBJ327713:TBJ327718 TLF327713:TLF327718 TVB327713:TVB327718 UEX327713:UEX327718 UOT327713:UOT327718 UYP327713:UYP327718 VIL327713:VIL327718 VSH327713:VSH327718 WCD327713:WCD327718 WLZ327713:WLZ327718 WVV327713:WVV327718 N393249:N393254 JJ393249:JJ393254 TF393249:TF393254 ADB393249:ADB393254 AMX393249:AMX393254 AWT393249:AWT393254 BGP393249:BGP393254 BQL393249:BQL393254 CAH393249:CAH393254 CKD393249:CKD393254 CTZ393249:CTZ393254 DDV393249:DDV393254 DNR393249:DNR393254 DXN393249:DXN393254 EHJ393249:EHJ393254 ERF393249:ERF393254 FBB393249:FBB393254 FKX393249:FKX393254 FUT393249:FUT393254 GEP393249:GEP393254 GOL393249:GOL393254 GYH393249:GYH393254 HID393249:HID393254 HRZ393249:HRZ393254 IBV393249:IBV393254 ILR393249:ILR393254 IVN393249:IVN393254 JFJ393249:JFJ393254 JPF393249:JPF393254 JZB393249:JZB393254 KIX393249:KIX393254 KST393249:KST393254 LCP393249:LCP393254 LML393249:LML393254 LWH393249:LWH393254 MGD393249:MGD393254 MPZ393249:MPZ393254 MZV393249:MZV393254 NJR393249:NJR393254 NTN393249:NTN393254 ODJ393249:ODJ393254 ONF393249:ONF393254 OXB393249:OXB393254 PGX393249:PGX393254 PQT393249:PQT393254 QAP393249:QAP393254 QKL393249:QKL393254 QUH393249:QUH393254 RED393249:RED393254 RNZ393249:RNZ393254 RXV393249:RXV393254 SHR393249:SHR393254 SRN393249:SRN393254 TBJ393249:TBJ393254 TLF393249:TLF393254 TVB393249:TVB393254 UEX393249:UEX393254 UOT393249:UOT393254 UYP393249:UYP393254 VIL393249:VIL393254 VSH393249:VSH393254 WCD393249:WCD393254 WLZ393249:WLZ393254 WVV393249:WVV393254 N458785:N458790 JJ458785:JJ458790 TF458785:TF458790 ADB458785:ADB458790 AMX458785:AMX458790 AWT458785:AWT458790 BGP458785:BGP458790 BQL458785:BQL458790 CAH458785:CAH458790 CKD458785:CKD458790 CTZ458785:CTZ458790 DDV458785:DDV458790 DNR458785:DNR458790 DXN458785:DXN458790 EHJ458785:EHJ458790 ERF458785:ERF458790 FBB458785:FBB458790 FKX458785:FKX458790 FUT458785:FUT458790 GEP458785:GEP458790 GOL458785:GOL458790 GYH458785:GYH458790 HID458785:HID458790 HRZ458785:HRZ458790 IBV458785:IBV458790 ILR458785:ILR458790 IVN458785:IVN458790 JFJ458785:JFJ458790 JPF458785:JPF458790 JZB458785:JZB458790 KIX458785:KIX458790 KST458785:KST458790 LCP458785:LCP458790 LML458785:LML458790 LWH458785:LWH458790 MGD458785:MGD458790 MPZ458785:MPZ458790 MZV458785:MZV458790 NJR458785:NJR458790 NTN458785:NTN458790 ODJ458785:ODJ458790 ONF458785:ONF458790 OXB458785:OXB458790 PGX458785:PGX458790 PQT458785:PQT458790 QAP458785:QAP458790 QKL458785:QKL458790 QUH458785:QUH458790 RED458785:RED458790 RNZ458785:RNZ458790 RXV458785:RXV458790 SHR458785:SHR458790 SRN458785:SRN458790 TBJ458785:TBJ458790 TLF458785:TLF458790 TVB458785:TVB458790 UEX458785:UEX458790 UOT458785:UOT458790 UYP458785:UYP458790 VIL458785:VIL458790 VSH458785:VSH458790 WCD458785:WCD458790 WLZ458785:WLZ458790 WVV458785:WVV458790 N524321:N524326 JJ524321:JJ524326 TF524321:TF524326 ADB524321:ADB524326 AMX524321:AMX524326 AWT524321:AWT524326 BGP524321:BGP524326 BQL524321:BQL524326 CAH524321:CAH524326 CKD524321:CKD524326 CTZ524321:CTZ524326 DDV524321:DDV524326 DNR524321:DNR524326 DXN524321:DXN524326 EHJ524321:EHJ524326 ERF524321:ERF524326 FBB524321:FBB524326 FKX524321:FKX524326 FUT524321:FUT524326 GEP524321:GEP524326 GOL524321:GOL524326 GYH524321:GYH524326 HID524321:HID524326 HRZ524321:HRZ524326 IBV524321:IBV524326 ILR524321:ILR524326 IVN524321:IVN524326 JFJ524321:JFJ524326 JPF524321:JPF524326 JZB524321:JZB524326 KIX524321:KIX524326 KST524321:KST524326 LCP524321:LCP524326 LML524321:LML524326 LWH524321:LWH524326 MGD524321:MGD524326 MPZ524321:MPZ524326 MZV524321:MZV524326 NJR524321:NJR524326 NTN524321:NTN524326 ODJ524321:ODJ524326 ONF524321:ONF524326 OXB524321:OXB524326 PGX524321:PGX524326 PQT524321:PQT524326 QAP524321:QAP524326 QKL524321:QKL524326 QUH524321:QUH524326 RED524321:RED524326 RNZ524321:RNZ524326 RXV524321:RXV524326 SHR524321:SHR524326 SRN524321:SRN524326 TBJ524321:TBJ524326 TLF524321:TLF524326 TVB524321:TVB524326 UEX524321:UEX524326 UOT524321:UOT524326 UYP524321:UYP524326 VIL524321:VIL524326 VSH524321:VSH524326 WCD524321:WCD524326 WLZ524321:WLZ524326 WVV524321:WVV524326 N589857:N589862 JJ589857:JJ589862 TF589857:TF589862 ADB589857:ADB589862 AMX589857:AMX589862 AWT589857:AWT589862 BGP589857:BGP589862 BQL589857:BQL589862 CAH589857:CAH589862 CKD589857:CKD589862 CTZ589857:CTZ589862 DDV589857:DDV589862 DNR589857:DNR589862 DXN589857:DXN589862 EHJ589857:EHJ589862 ERF589857:ERF589862 FBB589857:FBB589862 FKX589857:FKX589862 FUT589857:FUT589862 GEP589857:GEP589862 GOL589857:GOL589862 GYH589857:GYH589862 HID589857:HID589862 HRZ589857:HRZ589862 IBV589857:IBV589862 ILR589857:ILR589862 IVN589857:IVN589862 JFJ589857:JFJ589862 JPF589857:JPF589862 JZB589857:JZB589862 KIX589857:KIX589862 KST589857:KST589862 LCP589857:LCP589862 LML589857:LML589862 LWH589857:LWH589862 MGD589857:MGD589862 MPZ589857:MPZ589862 MZV589857:MZV589862 NJR589857:NJR589862 NTN589857:NTN589862 ODJ589857:ODJ589862 ONF589857:ONF589862 OXB589857:OXB589862 PGX589857:PGX589862 PQT589857:PQT589862 QAP589857:QAP589862 QKL589857:QKL589862 QUH589857:QUH589862 RED589857:RED589862 RNZ589857:RNZ589862 RXV589857:RXV589862 SHR589857:SHR589862 SRN589857:SRN589862 TBJ589857:TBJ589862 TLF589857:TLF589862 TVB589857:TVB589862 UEX589857:UEX589862 UOT589857:UOT589862 UYP589857:UYP589862 VIL589857:VIL589862 VSH589857:VSH589862 WCD589857:WCD589862 WLZ589857:WLZ589862 WVV589857:WVV589862 N655393:N655398 JJ655393:JJ655398 TF655393:TF655398 ADB655393:ADB655398 AMX655393:AMX655398 AWT655393:AWT655398 BGP655393:BGP655398 BQL655393:BQL655398 CAH655393:CAH655398 CKD655393:CKD655398 CTZ655393:CTZ655398 DDV655393:DDV655398 DNR655393:DNR655398 DXN655393:DXN655398 EHJ655393:EHJ655398 ERF655393:ERF655398 FBB655393:FBB655398 FKX655393:FKX655398 FUT655393:FUT655398 GEP655393:GEP655398 GOL655393:GOL655398 GYH655393:GYH655398 HID655393:HID655398 HRZ655393:HRZ655398 IBV655393:IBV655398 ILR655393:ILR655398 IVN655393:IVN655398 JFJ655393:JFJ655398 JPF655393:JPF655398 JZB655393:JZB655398 KIX655393:KIX655398 KST655393:KST655398 LCP655393:LCP655398 LML655393:LML655398 LWH655393:LWH655398 MGD655393:MGD655398 MPZ655393:MPZ655398 MZV655393:MZV655398 NJR655393:NJR655398 NTN655393:NTN655398 ODJ655393:ODJ655398 ONF655393:ONF655398 OXB655393:OXB655398 PGX655393:PGX655398 PQT655393:PQT655398 QAP655393:QAP655398 QKL655393:QKL655398 QUH655393:QUH655398 RED655393:RED655398 RNZ655393:RNZ655398 RXV655393:RXV655398 SHR655393:SHR655398 SRN655393:SRN655398 TBJ655393:TBJ655398 TLF655393:TLF655398 TVB655393:TVB655398 UEX655393:UEX655398 UOT655393:UOT655398 UYP655393:UYP655398 VIL655393:VIL655398 VSH655393:VSH655398 WCD655393:WCD655398 WLZ655393:WLZ655398 WVV655393:WVV655398 N720929:N720934 JJ720929:JJ720934 TF720929:TF720934 ADB720929:ADB720934 AMX720929:AMX720934 AWT720929:AWT720934 BGP720929:BGP720934 BQL720929:BQL720934 CAH720929:CAH720934 CKD720929:CKD720934 CTZ720929:CTZ720934 DDV720929:DDV720934 DNR720929:DNR720934 DXN720929:DXN720934 EHJ720929:EHJ720934 ERF720929:ERF720934 FBB720929:FBB720934 FKX720929:FKX720934 FUT720929:FUT720934 GEP720929:GEP720934 GOL720929:GOL720934 GYH720929:GYH720934 HID720929:HID720934 HRZ720929:HRZ720934 IBV720929:IBV720934 ILR720929:ILR720934 IVN720929:IVN720934 JFJ720929:JFJ720934 JPF720929:JPF720934 JZB720929:JZB720934 KIX720929:KIX720934 KST720929:KST720934 LCP720929:LCP720934 LML720929:LML720934 LWH720929:LWH720934 MGD720929:MGD720934 MPZ720929:MPZ720934 MZV720929:MZV720934 NJR720929:NJR720934 NTN720929:NTN720934 ODJ720929:ODJ720934 ONF720929:ONF720934 OXB720929:OXB720934 PGX720929:PGX720934 PQT720929:PQT720934 QAP720929:QAP720934 QKL720929:QKL720934 QUH720929:QUH720934 RED720929:RED720934 RNZ720929:RNZ720934 RXV720929:RXV720934 SHR720929:SHR720934 SRN720929:SRN720934 TBJ720929:TBJ720934 TLF720929:TLF720934 TVB720929:TVB720934 UEX720929:UEX720934 UOT720929:UOT720934 UYP720929:UYP720934 VIL720929:VIL720934 VSH720929:VSH720934 WCD720929:WCD720934 WLZ720929:WLZ720934 WVV720929:WVV720934 N786465:N786470 JJ786465:JJ786470 TF786465:TF786470 ADB786465:ADB786470 AMX786465:AMX786470 AWT786465:AWT786470 BGP786465:BGP786470 BQL786465:BQL786470 CAH786465:CAH786470 CKD786465:CKD786470 CTZ786465:CTZ786470 DDV786465:DDV786470 DNR786465:DNR786470 DXN786465:DXN786470 EHJ786465:EHJ786470 ERF786465:ERF786470 FBB786465:FBB786470 FKX786465:FKX786470 FUT786465:FUT786470 GEP786465:GEP786470 GOL786465:GOL786470 GYH786465:GYH786470 HID786465:HID786470 HRZ786465:HRZ786470 IBV786465:IBV786470 ILR786465:ILR786470 IVN786465:IVN786470 JFJ786465:JFJ786470 JPF786465:JPF786470 JZB786465:JZB786470 KIX786465:KIX786470 KST786465:KST786470 LCP786465:LCP786470 LML786465:LML786470 LWH786465:LWH786470 MGD786465:MGD786470 MPZ786465:MPZ786470 MZV786465:MZV786470 NJR786465:NJR786470 NTN786465:NTN786470 ODJ786465:ODJ786470 ONF786465:ONF786470 OXB786465:OXB786470 PGX786465:PGX786470 PQT786465:PQT786470 QAP786465:QAP786470 QKL786465:QKL786470 QUH786465:QUH786470 RED786465:RED786470 RNZ786465:RNZ786470 RXV786465:RXV786470 SHR786465:SHR786470 SRN786465:SRN786470 TBJ786465:TBJ786470 TLF786465:TLF786470 TVB786465:TVB786470 UEX786465:UEX786470 UOT786465:UOT786470 UYP786465:UYP786470 VIL786465:VIL786470 VSH786465:VSH786470 WCD786465:WCD786470 WLZ786465:WLZ786470 WVV786465:WVV786470 N852001:N852006 JJ852001:JJ852006 TF852001:TF852006 ADB852001:ADB852006 AMX852001:AMX852006 AWT852001:AWT852006 BGP852001:BGP852006 BQL852001:BQL852006 CAH852001:CAH852006 CKD852001:CKD852006 CTZ852001:CTZ852006 DDV852001:DDV852006 DNR852001:DNR852006 DXN852001:DXN852006 EHJ852001:EHJ852006 ERF852001:ERF852006 FBB852001:FBB852006 FKX852001:FKX852006 FUT852001:FUT852006 GEP852001:GEP852006 GOL852001:GOL852006 GYH852001:GYH852006 HID852001:HID852006 HRZ852001:HRZ852006 IBV852001:IBV852006 ILR852001:ILR852006 IVN852001:IVN852006 JFJ852001:JFJ852006 JPF852001:JPF852006 JZB852001:JZB852006 KIX852001:KIX852006 KST852001:KST852006 LCP852001:LCP852006 LML852001:LML852006 LWH852001:LWH852006 MGD852001:MGD852006 MPZ852001:MPZ852006 MZV852001:MZV852006 NJR852001:NJR852006 NTN852001:NTN852006 ODJ852001:ODJ852006 ONF852001:ONF852006 OXB852001:OXB852006 PGX852001:PGX852006 PQT852001:PQT852006 QAP852001:QAP852006 QKL852001:QKL852006 QUH852001:QUH852006 RED852001:RED852006 RNZ852001:RNZ852006 RXV852001:RXV852006 SHR852001:SHR852006 SRN852001:SRN852006 TBJ852001:TBJ852006 TLF852001:TLF852006 TVB852001:TVB852006 UEX852001:UEX852006 UOT852001:UOT852006 UYP852001:UYP852006 VIL852001:VIL852006 VSH852001:VSH852006 WCD852001:WCD852006 WLZ852001:WLZ852006 WVV852001:WVV852006 N917537:N917542 JJ917537:JJ917542 TF917537:TF917542 ADB917537:ADB917542 AMX917537:AMX917542 AWT917537:AWT917542 BGP917537:BGP917542 BQL917537:BQL917542 CAH917537:CAH917542 CKD917537:CKD917542 CTZ917537:CTZ917542 DDV917537:DDV917542 DNR917537:DNR917542 DXN917537:DXN917542 EHJ917537:EHJ917542 ERF917537:ERF917542 FBB917537:FBB917542 FKX917537:FKX917542 FUT917537:FUT917542 GEP917537:GEP917542 GOL917537:GOL917542 GYH917537:GYH917542 HID917537:HID917542 HRZ917537:HRZ917542 IBV917537:IBV917542 ILR917537:ILR917542 IVN917537:IVN917542 JFJ917537:JFJ917542 JPF917537:JPF917542 JZB917537:JZB917542 KIX917537:KIX917542 KST917537:KST917542 LCP917537:LCP917542 LML917537:LML917542 LWH917537:LWH917542 MGD917537:MGD917542 MPZ917537:MPZ917542 MZV917537:MZV917542 NJR917537:NJR917542 NTN917537:NTN917542 ODJ917537:ODJ917542 ONF917537:ONF917542 OXB917537:OXB917542 PGX917537:PGX917542 PQT917537:PQT917542 QAP917537:QAP917542 QKL917537:QKL917542 QUH917537:QUH917542 RED917537:RED917542 RNZ917537:RNZ917542 RXV917537:RXV917542 SHR917537:SHR917542 SRN917537:SRN917542 TBJ917537:TBJ917542 TLF917537:TLF917542 TVB917537:TVB917542 UEX917537:UEX917542 UOT917537:UOT917542 UYP917537:UYP917542 VIL917537:VIL917542 VSH917537:VSH917542 WCD917537:WCD917542 WLZ917537:WLZ917542 WVV917537:WVV917542 N983073:N983078 JJ983073:JJ983078 TF983073:TF983078 ADB983073:ADB983078 AMX983073:AMX983078 AWT983073:AWT983078 BGP983073:BGP983078 BQL983073:BQL983078 CAH983073:CAH983078 CKD983073:CKD983078 CTZ983073:CTZ983078 DDV983073:DDV983078 DNR983073:DNR983078 DXN983073:DXN983078 EHJ983073:EHJ983078 ERF983073:ERF983078 FBB983073:FBB983078 FKX983073:FKX983078 FUT983073:FUT983078 GEP983073:GEP983078 GOL983073:GOL983078 GYH983073:GYH983078 HID983073:HID983078 HRZ983073:HRZ983078 IBV983073:IBV983078 ILR983073:ILR983078 IVN983073:IVN983078 JFJ983073:JFJ983078 JPF983073:JPF983078 JZB983073:JZB983078 KIX983073:KIX983078 KST983073:KST983078 LCP983073:LCP983078 LML983073:LML983078 LWH983073:LWH983078 MGD983073:MGD983078 MPZ983073:MPZ983078 MZV983073:MZV983078 NJR983073:NJR983078 NTN983073:NTN983078 ODJ983073:ODJ983078 ONF983073:ONF983078 OXB983073:OXB983078 PGX983073:PGX983078 PQT983073:PQT983078 QAP983073:QAP983078 QKL983073:QKL983078 QUH983073:QUH983078 RED983073:RED983078 RNZ983073:RNZ983078 RXV983073:RXV983078 SHR983073:SHR983078 SRN983073:SRN983078 TBJ983073:TBJ983078 TLF983073:TLF983078 TVB983073:TVB983078 UEX983073:UEX983078 UOT983073:UOT983078 UYP983073:UYP983078 VIL983073:VIL983078 VSH983073:VSH983078 WCD983073:WCD983078 WLZ983073:WLZ983078 WVV983073:WVV983078 V33:V38 JR33:JR38 TN33:TN38 ADJ33:ADJ38 ANF33:ANF38 AXB33:AXB38 BGX33:BGX38 BQT33:BQT38 CAP33:CAP38 CKL33:CKL38 CUH33:CUH38 DED33:DED38 DNZ33:DNZ38 DXV33:DXV38 EHR33:EHR38 ERN33:ERN38 FBJ33:FBJ38 FLF33:FLF38 FVB33:FVB38 GEX33:GEX38 GOT33:GOT38 GYP33:GYP38 HIL33:HIL38 HSH33:HSH38 ICD33:ICD38 ILZ33:ILZ38 IVV33:IVV38 JFR33:JFR38 JPN33:JPN38 JZJ33:JZJ38 KJF33:KJF38 KTB33:KTB38 LCX33:LCX38 LMT33:LMT38 LWP33:LWP38 MGL33:MGL38 MQH33:MQH38 NAD33:NAD38 NJZ33:NJZ38 NTV33:NTV38 ODR33:ODR38 ONN33:ONN38 OXJ33:OXJ38 PHF33:PHF38 PRB33:PRB38 QAX33:QAX38 QKT33:QKT38 QUP33:QUP38 REL33:REL38 ROH33:ROH38 RYD33:RYD38 SHZ33:SHZ38 SRV33:SRV38 TBR33:TBR38 TLN33:TLN38 TVJ33:TVJ38 UFF33:UFF38 UPB33:UPB38 UYX33:UYX38 VIT33:VIT38 VSP33:VSP38 WCL33:WCL38 WMH33:WMH38 WWD33:WWD38 V65569:V65574 JR65569:JR65574 TN65569:TN65574 ADJ65569:ADJ65574 ANF65569:ANF65574 AXB65569:AXB65574 BGX65569:BGX65574 BQT65569:BQT65574 CAP65569:CAP65574 CKL65569:CKL65574 CUH65569:CUH65574 DED65569:DED65574 DNZ65569:DNZ65574 DXV65569:DXV65574 EHR65569:EHR65574 ERN65569:ERN65574 FBJ65569:FBJ65574 FLF65569:FLF65574 FVB65569:FVB65574 GEX65569:GEX65574 GOT65569:GOT65574 GYP65569:GYP65574 HIL65569:HIL65574 HSH65569:HSH65574 ICD65569:ICD65574 ILZ65569:ILZ65574 IVV65569:IVV65574 JFR65569:JFR65574 JPN65569:JPN65574 JZJ65569:JZJ65574 KJF65569:KJF65574 KTB65569:KTB65574 LCX65569:LCX65574 LMT65569:LMT65574 LWP65569:LWP65574 MGL65569:MGL65574 MQH65569:MQH65574 NAD65569:NAD65574 NJZ65569:NJZ65574 NTV65569:NTV65574 ODR65569:ODR65574 ONN65569:ONN65574 OXJ65569:OXJ65574 PHF65569:PHF65574 PRB65569:PRB65574 QAX65569:QAX65574 QKT65569:QKT65574 QUP65569:QUP65574 REL65569:REL65574 ROH65569:ROH65574 RYD65569:RYD65574 SHZ65569:SHZ65574 SRV65569:SRV65574 TBR65569:TBR65574 TLN65569:TLN65574 TVJ65569:TVJ65574 UFF65569:UFF65574 UPB65569:UPB65574 UYX65569:UYX65574 VIT65569:VIT65574 VSP65569:VSP65574 WCL65569:WCL65574 WMH65569:WMH65574 WWD65569:WWD65574 V131105:V131110 JR131105:JR131110 TN131105:TN131110 ADJ131105:ADJ131110 ANF131105:ANF131110 AXB131105:AXB131110 BGX131105:BGX131110 BQT131105:BQT131110 CAP131105:CAP131110 CKL131105:CKL131110 CUH131105:CUH131110 DED131105:DED131110 DNZ131105:DNZ131110 DXV131105:DXV131110 EHR131105:EHR131110 ERN131105:ERN131110 FBJ131105:FBJ131110 FLF131105:FLF131110 FVB131105:FVB131110 GEX131105:GEX131110 GOT131105:GOT131110 GYP131105:GYP131110 HIL131105:HIL131110 HSH131105:HSH131110 ICD131105:ICD131110 ILZ131105:ILZ131110 IVV131105:IVV131110 JFR131105:JFR131110 JPN131105:JPN131110 JZJ131105:JZJ131110 KJF131105:KJF131110 KTB131105:KTB131110 LCX131105:LCX131110 LMT131105:LMT131110 LWP131105:LWP131110 MGL131105:MGL131110 MQH131105:MQH131110 NAD131105:NAD131110 NJZ131105:NJZ131110 NTV131105:NTV131110 ODR131105:ODR131110 ONN131105:ONN131110 OXJ131105:OXJ131110 PHF131105:PHF131110 PRB131105:PRB131110 QAX131105:QAX131110 QKT131105:QKT131110 QUP131105:QUP131110 REL131105:REL131110 ROH131105:ROH131110 RYD131105:RYD131110 SHZ131105:SHZ131110 SRV131105:SRV131110 TBR131105:TBR131110 TLN131105:TLN131110 TVJ131105:TVJ131110 UFF131105:UFF131110 UPB131105:UPB131110 UYX131105:UYX131110 VIT131105:VIT131110 VSP131105:VSP131110 WCL131105:WCL131110 WMH131105:WMH131110 WWD131105:WWD131110 V196641:V196646 JR196641:JR196646 TN196641:TN196646 ADJ196641:ADJ196646 ANF196641:ANF196646 AXB196641:AXB196646 BGX196641:BGX196646 BQT196641:BQT196646 CAP196641:CAP196646 CKL196641:CKL196646 CUH196641:CUH196646 DED196641:DED196646 DNZ196641:DNZ196646 DXV196641:DXV196646 EHR196641:EHR196646 ERN196641:ERN196646 FBJ196641:FBJ196646 FLF196641:FLF196646 FVB196641:FVB196646 GEX196641:GEX196646 GOT196641:GOT196646 GYP196641:GYP196646 HIL196641:HIL196646 HSH196641:HSH196646 ICD196641:ICD196646 ILZ196641:ILZ196646 IVV196641:IVV196646 JFR196641:JFR196646 JPN196641:JPN196646 JZJ196641:JZJ196646 KJF196641:KJF196646 KTB196641:KTB196646 LCX196641:LCX196646 LMT196641:LMT196646 LWP196641:LWP196646 MGL196641:MGL196646 MQH196641:MQH196646 NAD196641:NAD196646 NJZ196641:NJZ196646 NTV196641:NTV196646 ODR196641:ODR196646 ONN196641:ONN196646 OXJ196641:OXJ196646 PHF196641:PHF196646 PRB196641:PRB196646 QAX196641:QAX196646 QKT196641:QKT196646 QUP196641:QUP196646 REL196641:REL196646 ROH196641:ROH196646 RYD196641:RYD196646 SHZ196641:SHZ196646 SRV196641:SRV196646 TBR196641:TBR196646 TLN196641:TLN196646 TVJ196641:TVJ196646 UFF196641:UFF196646 UPB196641:UPB196646 UYX196641:UYX196646 VIT196641:VIT196646 VSP196641:VSP196646 WCL196641:WCL196646 WMH196641:WMH196646 WWD196641:WWD196646 V262177:V262182 JR262177:JR262182 TN262177:TN262182 ADJ262177:ADJ262182 ANF262177:ANF262182 AXB262177:AXB262182 BGX262177:BGX262182 BQT262177:BQT262182 CAP262177:CAP262182 CKL262177:CKL262182 CUH262177:CUH262182 DED262177:DED262182 DNZ262177:DNZ262182 DXV262177:DXV262182 EHR262177:EHR262182 ERN262177:ERN262182 FBJ262177:FBJ262182 FLF262177:FLF262182 FVB262177:FVB262182 GEX262177:GEX262182 GOT262177:GOT262182 GYP262177:GYP262182 HIL262177:HIL262182 HSH262177:HSH262182 ICD262177:ICD262182 ILZ262177:ILZ262182 IVV262177:IVV262182 JFR262177:JFR262182 JPN262177:JPN262182 JZJ262177:JZJ262182 KJF262177:KJF262182 KTB262177:KTB262182 LCX262177:LCX262182 LMT262177:LMT262182 LWP262177:LWP262182 MGL262177:MGL262182 MQH262177:MQH262182 NAD262177:NAD262182 NJZ262177:NJZ262182 NTV262177:NTV262182 ODR262177:ODR262182 ONN262177:ONN262182 OXJ262177:OXJ262182 PHF262177:PHF262182 PRB262177:PRB262182 QAX262177:QAX262182 QKT262177:QKT262182 QUP262177:QUP262182 REL262177:REL262182 ROH262177:ROH262182 RYD262177:RYD262182 SHZ262177:SHZ262182 SRV262177:SRV262182 TBR262177:TBR262182 TLN262177:TLN262182 TVJ262177:TVJ262182 UFF262177:UFF262182 UPB262177:UPB262182 UYX262177:UYX262182 VIT262177:VIT262182 VSP262177:VSP262182 WCL262177:WCL262182 WMH262177:WMH262182 WWD262177:WWD262182 V327713:V327718 JR327713:JR327718 TN327713:TN327718 ADJ327713:ADJ327718 ANF327713:ANF327718 AXB327713:AXB327718 BGX327713:BGX327718 BQT327713:BQT327718 CAP327713:CAP327718 CKL327713:CKL327718 CUH327713:CUH327718 DED327713:DED327718 DNZ327713:DNZ327718 DXV327713:DXV327718 EHR327713:EHR327718 ERN327713:ERN327718 FBJ327713:FBJ327718 FLF327713:FLF327718 FVB327713:FVB327718 GEX327713:GEX327718 GOT327713:GOT327718 GYP327713:GYP327718 HIL327713:HIL327718 HSH327713:HSH327718 ICD327713:ICD327718 ILZ327713:ILZ327718 IVV327713:IVV327718 JFR327713:JFR327718 JPN327713:JPN327718 JZJ327713:JZJ327718 KJF327713:KJF327718 KTB327713:KTB327718 LCX327713:LCX327718 LMT327713:LMT327718 LWP327713:LWP327718 MGL327713:MGL327718 MQH327713:MQH327718 NAD327713:NAD327718 NJZ327713:NJZ327718 NTV327713:NTV327718 ODR327713:ODR327718 ONN327713:ONN327718 OXJ327713:OXJ327718 PHF327713:PHF327718 PRB327713:PRB327718 QAX327713:QAX327718 QKT327713:QKT327718 QUP327713:QUP327718 REL327713:REL327718 ROH327713:ROH327718 RYD327713:RYD327718 SHZ327713:SHZ327718 SRV327713:SRV327718 TBR327713:TBR327718 TLN327713:TLN327718 TVJ327713:TVJ327718 UFF327713:UFF327718 UPB327713:UPB327718 UYX327713:UYX327718 VIT327713:VIT327718 VSP327713:VSP327718 WCL327713:WCL327718 WMH327713:WMH327718 WWD327713:WWD327718 V393249:V393254 JR393249:JR393254 TN393249:TN393254 ADJ393249:ADJ393254 ANF393249:ANF393254 AXB393249:AXB393254 BGX393249:BGX393254 BQT393249:BQT393254 CAP393249:CAP393254 CKL393249:CKL393254 CUH393249:CUH393254 DED393249:DED393254 DNZ393249:DNZ393254 DXV393249:DXV393254 EHR393249:EHR393254 ERN393249:ERN393254 FBJ393249:FBJ393254 FLF393249:FLF393254 FVB393249:FVB393254 GEX393249:GEX393254 GOT393249:GOT393254 GYP393249:GYP393254 HIL393249:HIL393254 HSH393249:HSH393254 ICD393249:ICD393254 ILZ393249:ILZ393254 IVV393249:IVV393254 JFR393249:JFR393254 JPN393249:JPN393254 JZJ393249:JZJ393254 KJF393249:KJF393254 KTB393249:KTB393254 LCX393249:LCX393254 LMT393249:LMT393254 LWP393249:LWP393254 MGL393249:MGL393254 MQH393249:MQH393254 NAD393249:NAD393254 NJZ393249:NJZ393254 NTV393249:NTV393254 ODR393249:ODR393254 ONN393249:ONN393254 OXJ393249:OXJ393254 PHF393249:PHF393254 PRB393249:PRB393254 QAX393249:QAX393254 QKT393249:QKT393254 QUP393249:QUP393254 REL393249:REL393254 ROH393249:ROH393254 RYD393249:RYD393254 SHZ393249:SHZ393254 SRV393249:SRV393254 TBR393249:TBR393254 TLN393249:TLN393254 TVJ393249:TVJ393254 UFF393249:UFF393254 UPB393249:UPB393254 UYX393249:UYX393254 VIT393249:VIT393254 VSP393249:VSP393254 WCL393249:WCL393254 WMH393249:WMH393254 WWD393249:WWD393254 V458785:V458790 JR458785:JR458790 TN458785:TN458790 ADJ458785:ADJ458790 ANF458785:ANF458790 AXB458785:AXB458790 BGX458785:BGX458790 BQT458785:BQT458790 CAP458785:CAP458790 CKL458785:CKL458790 CUH458785:CUH458790 DED458785:DED458790 DNZ458785:DNZ458790 DXV458785:DXV458790 EHR458785:EHR458790 ERN458785:ERN458790 FBJ458785:FBJ458790 FLF458785:FLF458790 FVB458785:FVB458790 GEX458785:GEX458790 GOT458785:GOT458790 GYP458785:GYP458790 HIL458785:HIL458790 HSH458785:HSH458790 ICD458785:ICD458790 ILZ458785:ILZ458790 IVV458785:IVV458790 JFR458785:JFR458790 JPN458785:JPN458790 JZJ458785:JZJ458790 KJF458785:KJF458790 KTB458785:KTB458790 LCX458785:LCX458790 LMT458785:LMT458790 LWP458785:LWP458790 MGL458785:MGL458790 MQH458785:MQH458790 NAD458785:NAD458790 NJZ458785:NJZ458790 NTV458785:NTV458790 ODR458785:ODR458790 ONN458785:ONN458790 OXJ458785:OXJ458790 PHF458785:PHF458790 PRB458785:PRB458790 QAX458785:QAX458790 QKT458785:QKT458790 QUP458785:QUP458790 REL458785:REL458790 ROH458785:ROH458790 RYD458785:RYD458790 SHZ458785:SHZ458790 SRV458785:SRV458790 TBR458785:TBR458790 TLN458785:TLN458790 TVJ458785:TVJ458790 UFF458785:UFF458790 UPB458785:UPB458790 UYX458785:UYX458790 VIT458785:VIT458790 VSP458785:VSP458790 WCL458785:WCL458790 WMH458785:WMH458790 WWD458785:WWD458790 V524321:V524326 JR524321:JR524326 TN524321:TN524326 ADJ524321:ADJ524326 ANF524321:ANF524326 AXB524321:AXB524326 BGX524321:BGX524326 BQT524321:BQT524326 CAP524321:CAP524326 CKL524321:CKL524326 CUH524321:CUH524326 DED524321:DED524326 DNZ524321:DNZ524326 DXV524321:DXV524326 EHR524321:EHR524326 ERN524321:ERN524326 FBJ524321:FBJ524326 FLF524321:FLF524326 FVB524321:FVB524326 GEX524321:GEX524326 GOT524321:GOT524326 GYP524321:GYP524326 HIL524321:HIL524326 HSH524321:HSH524326 ICD524321:ICD524326 ILZ524321:ILZ524326 IVV524321:IVV524326 JFR524321:JFR524326 JPN524321:JPN524326 JZJ524321:JZJ524326 KJF524321:KJF524326 KTB524321:KTB524326 LCX524321:LCX524326 LMT524321:LMT524326 LWP524321:LWP524326 MGL524321:MGL524326 MQH524321:MQH524326 NAD524321:NAD524326 NJZ524321:NJZ524326 NTV524321:NTV524326 ODR524321:ODR524326 ONN524321:ONN524326 OXJ524321:OXJ524326 PHF524321:PHF524326 PRB524321:PRB524326 QAX524321:QAX524326 QKT524321:QKT524326 QUP524321:QUP524326 REL524321:REL524326 ROH524321:ROH524326 RYD524321:RYD524326 SHZ524321:SHZ524326 SRV524321:SRV524326 TBR524321:TBR524326 TLN524321:TLN524326 TVJ524321:TVJ524326 UFF524321:UFF524326 UPB524321:UPB524326 UYX524321:UYX524326 VIT524321:VIT524326 VSP524321:VSP524326 WCL524321:WCL524326 WMH524321:WMH524326 WWD524321:WWD524326 V589857:V589862 JR589857:JR589862 TN589857:TN589862 ADJ589857:ADJ589862 ANF589857:ANF589862 AXB589857:AXB589862 BGX589857:BGX589862 BQT589857:BQT589862 CAP589857:CAP589862 CKL589857:CKL589862 CUH589857:CUH589862 DED589857:DED589862 DNZ589857:DNZ589862 DXV589857:DXV589862 EHR589857:EHR589862 ERN589857:ERN589862 FBJ589857:FBJ589862 FLF589857:FLF589862 FVB589857:FVB589862 GEX589857:GEX589862 GOT589857:GOT589862 GYP589857:GYP589862 HIL589857:HIL589862 HSH589857:HSH589862 ICD589857:ICD589862 ILZ589857:ILZ589862 IVV589857:IVV589862 JFR589857:JFR589862 JPN589857:JPN589862 JZJ589857:JZJ589862 KJF589857:KJF589862 KTB589857:KTB589862 LCX589857:LCX589862 LMT589857:LMT589862 LWP589857:LWP589862 MGL589857:MGL589862 MQH589857:MQH589862 NAD589857:NAD589862 NJZ589857:NJZ589862 NTV589857:NTV589862 ODR589857:ODR589862 ONN589857:ONN589862 OXJ589857:OXJ589862 PHF589857:PHF589862 PRB589857:PRB589862 QAX589857:QAX589862 QKT589857:QKT589862 QUP589857:QUP589862 REL589857:REL589862 ROH589857:ROH589862 RYD589857:RYD589862 SHZ589857:SHZ589862 SRV589857:SRV589862 TBR589857:TBR589862 TLN589857:TLN589862 TVJ589857:TVJ589862 UFF589857:UFF589862 UPB589857:UPB589862 UYX589857:UYX589862 VIT589857:VIT589862 VSP589857:VSP589862 WCL589857:WCL589862 WMH589857:WMH589862 WWD589857:WWD589862 V655393:V655398 JR655393:JR655398 TN655393:TN655398 ADJ655393:ADJ655398 ANF655393:ANF655398 AXB655393:AXB655398 BGX655393:BGX655398 BQT655393:BQT655398 CAP655393:CAP655398 CKL655393:CKL655398 CUH655393:CUH655398 DED655393:DED655398 DNZ655393:DNZ655398 DXV655393:DXV655398 EHR655393:EHR655398 ERN655393:ERN655398 FBJ655393:FBJ655398 FLF655393:FLF655398 FVB655393:FVB655398 GEX655393:GEX655398 GOT655393:GOT655398 GYP655393:GYP655398 HIL655393:HIL655398 HSH655393:HSH655398 ICD655393:ICD655398 ILZ655393:ILZ655398 IVV655393:IVV655398 JFR655393:JFR655398 JPN655393:JPN655398 JZJ655393:JZJ655398 KJF655393:KJF655398 KTB655393:KTB655398 LCX655393:LCX655398 LMT655393:LMT655398 LWP655393:LWP655398 MGL655393:MGL655398 MQH655393:MQH655398 NAD655393:NAD655398 NJZ655393:NJZ655398 NTV655393:NTV655398 ODR655393:ODR655398 ONN655393:ONN655398 OXJ655393:OXJ655398 PHF655393:PHF655398 PRB655393:PRB655398 QAX655393:QAX655398 QKT655393:QKT655398 QUP655393:QUP655398 REL655393:REL655398 ROH655393:ROH655398 RYD655393:RYD655398 SHZ655393:SHZ655398 SRV655393:SRV655398 TBR655393:TBR655398 TLN655393:TLN655398 TVJ655393:TVJ655398 UFF655393:UFF655398 UPB655393:UPB655398 UYX655393:UYX655398 VIT655393:VIT655398 VSP655393:VSP655398 WCL655393:WCL655398 WMH655393:WMH655398 WWD655393:WWD655398 V720929:V720934 JR720929:JR720934 TN720929:TN720934 ADJ720929:ADJ720934 ANF720929:ANF720934 AXB720929:AXB720934 BGX720929:BGX720934 BQT720929:BQT720934 CAP720929:CAP720934 CKL720929:CKL720934 CUH720929:CUH720934 DED720929:DED720934 DNZ720929:DNZ720934 DXV720929:DXV720934 EHR720929:EHR720934 ERN720929:ERN720934 FBJ720929:FBJ720934 FLF720929:FLF720934 FVB720929:FVB720934 GEX720929:GEX720934 GOT720929:GOT720934 GYP720929:GYP720934 HIL720929:HIL720934 HSH720929:HSH720934 ICD720929:ICD720934 ILZ720929:ILZ720934 IVV720929:IVV720934 JFR720929:JFR720934 JPN720929:JPN720934 JZJ720929:JZJ720934 KJF720929:KJF720934 KTB720929:KTB720934 LCX720929:LCX720934 LMT720929:LMT720934 LWP720929:LWP720934 MGL720929:MGL720934 MQH720929:MQH720934 NAD720929:NAD720934 NJZ720929:NJZ720934 NTV720929:NTV720934 ODR720929:ODR720934 ONN720929:ONN720934 OXJ720929:OXJ720934 PHF720929:PHF720934 PRB720929:PRB720934 QAX720929:QAX720934 QKT720929:QKT720934 QUP720929:QUP720934 REL720929:REL720934 ROH720929:ROH720934 RYD720929:RYD720934 SHZ720929:SHZ720934 SRV720929:SRV720934 TBR720929:TBR720934 TLN720929:TLN720934 TVJ720929:TVJ720934 UFF720929:UFF720934 UPB720929:UPB720934 UYX720929:UYX720934 VIT720929:VIT720934 VSP720929:VSP720934 WCL720929:WCL720934 WMH720929:WMH720934 WWD720929:WWD720934 V786465:V786470 JR786465:JR786470 TN786465:TN786470 ADJ786465:ADJ786470 ANF786465:ANF786470 AXB786465:AXB786470 BGX786465:BGX786470 BQT786465:BQT786470 CAP786465:CAP786470 CKL786465:CKL786470 CUH786465:CUH786470 DED786465:DED786470 DNZ786465:DNZ786470 DXV786465:DXV786470 EHR786465:EHR786470 ERN786465:ERN786470 FBJ786465:FBJ786470 FLF786465:FLF786470 FVB786465:FVB786470 GEX786465:GEX786470 GOT786465:GOT786470 GYP786465:GYP786470 HIL786465:HIL786470 HSH786465:HSH786470 ICD786465:ICD786470 ILZ786465:ILZ786470 IVV786465:IVV786470 JFR786465:JFR786470 JPN786465:JPN786470 JZJ786465:JZJ786470 KJF786465:KJF786470 KTB786465:KTB786470 LCX786465:LCX786470 LMT786465:LMT786470 LWP786465:LWP786470 MGL786465:MGL786470 MQH786465:MQH786470 NAD786465:NAD786470 NJZ786465:NJZ786470 NTV786465:NTV786470 ODR786465:ODR786470 ONN786465:ONN786470 OXJ786465:OXJ786470 PHF786465:PHF786470 PRB786465:PRB786470 QAX786465:QAX786470 QKT786465:QKT786470 QUP786465:QUP786470 REL786465:REL786470 ROH786465:ROH786470 RYD786465:RYD786470 SHZ786465:SHZ786470 SRV786465:SRV786470 TBR786465:TBR786470 TLN786465:TLN786470 TVJ786465:TVJ786470 UFF786465:UFF786470 UPB786465:UPB786470 UYX786465:UYX786470 VIT786465:VIT786470 VSP786465:VSP786470 WCL786465:WCL786470 WMH786465:WMH786470 WWD786465:WWD786470 V852001:V852006 JR852001:JR852006 TN852001:TN852006 ADJ852001:ADJ852006 ANF852001:ANF852006 AXB852001:AXB852006 BGX852001:BGX852006 BQT852001:BQT852006 CAP852001:CAP852006 CKL852001:CKL852006 CUH852001:CUH852006 DED852001:DED852006 DNZ852001:DNZ852006 DXV852001:DXV852006 EHR852001:EHR852006 ERN852001:ERN852006 FBJ852001:FBJ852006 FLF852001:FLF852006 FVB852001:FVB852006 GEX852001:GEX852006 GOT852001:GOT852006 GYP852001:GYP852006 HIL852001:HIL852006 HSH852001:HSH852006 ICD852001:ICD852006 ILZ852001:ILZ852006 IVV852001:IVV852006 JFR852001:JFR852006 JPN852001:JPN852006 JZJ852001:JZJ852006 KJF852001:KJF852006 KTB852001:KTB852006 LCX852001:LCX852006 LMT852001:LMT852006 LWP852001:LWP852006 MGL852001:MGL852006 MQH852001:MQH852006 NAD852001:NAD852006 NJZ852001:NJZ852006 NTV852001:NTV852006 ODR852001:ODR852006 ONN852001:ONN852006 OXJ852001:OXJ852006 PHF852001:PHF852006 PRB852001:PRB852006 QAX852001:QAX852006 QKT852001:QKT852006 QUP852001:QUP852006 REL852001:REL852006 ROH852001:ROH852006 RYD852001:RYD852006 SHZ852001:SHZ852006 SRV852001:SRV852006 TBR852001:TBR852006 TLN852001:TLN852006 TVJ852001:TVJ852006 UFF852001:UFF852006 UPB852001:UPB852006 UYX852001:UYX852006 VIT852001:VIT852006 VSP852001:VSP852006 WCL852001:WCL852006 WMH852001:WMH852006 WWD852001:WWD852006 V917537:V917542 JR917537:JR917542 TN917537:TN917542 ADJ917537:ADJ917542 ANF917537:ANF917542 AXB917537:AXB917542 BGX917537:BGX917542 BQT917537:BQT917542 CAP917537:CAP917542 CKL917537:CKL917542 CUH917537:CUH917542 DED917537:DED917542 DNZ917537:DNZ917542 DXV917537:DXV917542 EHR917537:EHR917542 ERN917537:ERN917542 FBJ917537:FBJ917542 FLF917537:FLF917542 FVB917537:FVB917542 GEX917537:GEX917542 GOT917537:GOT917542 GYP917537:GYP917542 HIL917537:HIL917542 HSH917537:HSH917542 ICD917537:ICD917542 ILZ917537:ILZ917542 IVV917537:IVV917542 JFR917537:JFR917542 JPN917537:JPN917542 JZJ917537:JZJ917542 KJF917537:KJF917542 KTB917537:KTB917542 LCX917537:LCX917542 LMT917537:LMT917542 LWP917537:LWP917542 MGL917537:MGL917542 MQH917537:MQH917542 NAD917537:NAD917542 NJZ917537:NJZ917542 NTV917537:NTV917542 ODR917537:ODR917542 ONN917537:ONN917542 OXJ917537:OXJ917542 PHF917537:PHF917542 PRB917537:PRB917542 QAX917537:QAX917542 QKT917537:QKT917542 QUP917537:QUP917542 REL917537:REL917542 ROH917537:ROH917542 RYD917537:RYD917542 SHZ917537:SHZ917542 SRV917537:SRV917542 TBR917537:TBR917542 TLN917537:TLN917542 TVJ917537:TVJ917542 UFF917537:UFF917542 UPB917537:UPB917542 UYX917537:UYX917542 VIT917537:VIT917542 VSP917537:VSP917542 WCL917537:WCL917542 WMH917537:WMH917542 WWD917537:WWD917542 V983073:V983078 JR983073:JR983078 TN983073:TN983078 ADJ983073:ADJ983078 ANF983073:ANF983078 AXB983073:AXB983078 BGX983073:BGX983078 BQT983073:BQT983078 CAP983073:CAP983078 CKL983073:CKL983078 CUH983073:CUH983078 DED983073:DED983078 DNZ983073:DNZ983078 DXV983073:DXV983078 EHR983073:EHR983078 ERN983073:ERN983078 FBJ983073:FBJ983078 FLF983073:FLF983078 FVB983073:FVB983078 GEX983073:GEX983078 GOT983073:GOT983078 GYP983073:GYP983078 HIL983073:HIL983078 HSH983073:HSH983078 ICD983073:ICD983078 ILZ983073:ILZ983078 IVV983073:IVV983078 JFR983073:JFR983078 JPN983073:JPN983078 JZJ983073:JZJ983078 KJF983073:KJF983078 KTB983073:KTB983078 LCX983073:LCX983078 LMT983073:LMT983078 LWP983073:LWP983078 MGL983073:MGL983078 MQH983073:MQH983078 NAD983073:NAD983078 NJZ983073:NJZ983078 NTV983073:NTV983078 ODR983073:ODR983078 ONN983073:ONN983078 OXJ983073:OXJ983078 PHF983073:PHF983078 PRB983073:PRB983078 QAX983073:QAX983078 QKT983073:QKT983078 QUP983073:QUP983078 REL983073:REL983078 ROH983073:ROH983078 RYD983073:RYD983078 SHZ983073:SHZ983078 SRV983073:SRV983078 TBR983073:TBR983078 TLN983073:TLN983078 TVJ983073:TVJ983078 UFF983073:UFF983078 UPB983073:UPB983078 UYX983073:UYX983078 VIT983073:VIT983078 VSP983073:VSP983078 WCL983073:WCL983078 WMH983073:WMH983078 WWD983073:WWD983078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
  <sheetViews>
    <sheetView view="pageBreakPreview" zoomScaleNormal="100" zoomScaleSheetLayoutView="100" workbookViewId="0">
      <selection activeCell="AB32" sqref="AB32"/>
    </sheetView>
  </sheetViews>
  <sheetFormatPr defaultRowHeight="12"/>
  <cols>
    <col min="1" max="30" width="3" style="377" customWidth="1"/>
    <col min="31" max="256" width="9" style="377"/>
    <col min="257" max="286" width="3" style="377" customWidth="1"/>
    <col min="287" max="512" width="9" style="377"/>
    <col min="513" max="542" width="3" style="377" customWidth="1"/>
    <col min="543" max="768" width="9" style="377"/>
    <col min="769" max="798" width="3" style="377" customWidth="1"/>
    <col min="799" max="1024" width="9" style="377"/>
    <col min="1025" max="1054" width="3" style="377" customWidth="1"/>
    <col min="1055" max="1280" width="9" style="377"/>
    <col min="1281" max="1310" width="3" style="377" customWidth="1"/>
    <col min="1311" max="1536" width="9" style="377"/>
    <col min="1537" max="1566" width="3" style="377" customWidth="1"/>
    <col min="1567" max="1792" width="9" style="377"/>
    <col min="1793" max="1822" width="3" style="377" customWidth="1"/>
    <col min="1823" max="2048" width="9" style="377"/>
    <col min="2049" max="2078" width="3" style="377" customWidth="1"/>
    <col min="2079" max="2304" width="9" style="377"/>
    <col min="2305" max="2334" width="3" style="377" customWidth="1"/>
    <col min="2335" max="2560" width="9" style="377"/>
    <col min="2561" max="2590" width="3" style="377" customWidth="1"/>
    <col min="2591" max="2816" width="9" style="377"/>
    <col min="2817" max="2846" width="3" style="377" customWidth="1"/>
    <col min="2847" max="3072" width="9" style="377"/>
    <col min="3073" max="3102" width="3" style="377" customWidth="1"/>
    <col min="3103" max="3328" width="9" style="377"/>
    <col min="3329" max="3358" width="3" style="377" customWidth="1"/>
    <col min="3359" max="3584" width="9" style="377"/>
    <col min="3585" max="3614" width="3" style="377" customWidth="1"/>
    <col min="3615" max="3840" width="9" style="377"/>
    <col min="3841" max="3870" width="3" style="377" customWidth="1"/>
    <col min="3871" max="4096" width="9" style="377"/>
    <col min="4097" max="4126" width="3" style="377" customWidth="1"/>
    <col min="4127" max="4352" width="9" style="377"/>
    <col min="4353" max="4382" width="3" style="377" customWidth="1"/>
    <col min="4383" max="4608" width="9" style="377"/>
    <col min="4609" max="4638" width="3" style="377" customWidth="1"/>
    <col min="4639" max="4864" width="9" style="377"/>
    <col min="4865" max="4894" width="3" style="377" customWidth="1"/>
    <col min="4895" max="5120" width="9" style="377"/>
    <col min="5121" max="5150" width="3" style="377" customWidth="1"/>
    <col min="5151" max="5376" width="9" style="377"/>
    <col min="5377" max="5406" width="3" style="377" customWidth="1"/>
    <col min="5407" max="5632" width="9" style="377"/>
    <col min="5633" max="5662" width="3" style="377" customWidth="1"/>
    <col min="5663" max="5888" width="9" style="377"/>
    <col min="5889" max="5918" width="3" style="377" customWidth="1"/>
    <col min="5919" max="6144" width="9" style="377"/>
    <col min="6145" max="6174" width="3" style="377" customWidth="1"/>
    <col min="6175" max="6400" width="9" style="377"/>
    <col min="6401" max="6430" width="3" style="377" customWidth="1"/>
    <col min="6431" max="6656" width="9" style="377"/>
    <col min="6657" max="6686" width="3" style="377" customWidth="1"/>
    <col min="6687" max="6912" width="9" style="377"/>
    <col min="6913" max="6942" width="3" style="377" customWidth="1"/>
    <col min="6943" max="7168" width="9" style="377"/>
    <col min="7169" max="7198" width="3" style="377" customWidth="1"/>
    <col min="7199" max="7424" width="9" style="377"/>
    <col min="7425" max="7454" width="3" style="377" customWidth="1"/>
    <col min="7455" max="7680" width="9" style="377"/>
    <col min="7681" max="7710" width="3" style="377" customWidth="1"/>
    <col min="7711" max="7936" width="9" style="377"/>
    <col min="7937" max="7966" width="3" style="377" customWidth="1"/>
    <col min="7967" max="8192" width="9" style="377"/>
    <col min="8193" max="8222" width="3" style="377" customWidth="1"/>
    <col min="8223" max="8448" width="9" style="377"/>
    <col min="8449" max="8478" width="3" style="377" customWidth="1"/>
    <col min="8479" max="8704" width="9" style="377"/>
    <col min="8705" max="8734" width="3" style="377" customWidth="1"/>
    <col min="8735" max="8960" width="9" style="377"/>
    <col min="8961" max="8990" width="3" style="377" customWidth="1"/>
    <col min="8991" max="9216" width="9" style="377"/>
    <col min="9217" max="9246" width="3" style="377" customWidth="1"/>
    <col min="9247" max="9472" width="9" style="377"/>
    <col min="9473" max="9502" width="3" style="377" customWidth="1"/>
    <col min="9503" max="9728" width="9" style="377"/>
    <col min="9729" max="9758" width="3" style="377" customWidth="1"/>
    <col min="9759" max="9984" width="9" style="377"/>
    <col min="9985" max="10014" width="3" style="377" customWidth="1"/>
    <col min="10015" max="10240" width="9" style="377"/>
    <col min="10241" max="10270" width="3" style="377" customWidth="1"/>
    <col min="10271" max="10496" width="9" style="377"/>
    <col min="10497" max="10526" width="3" style="377" customWidth="1"/>
    <col min="10527" max="10752" width="9" style="377"/>
    <col min="10753" max="10782" width="3" style="377" customWidth="1"/>
    <col min="10783" max="11008" width="9" style="377"/>
    <col min="11009" max="11038" width="3" style="377" customWidth="1"/>
    <col min="11039" max="11264" width="9" style="377"/>
    <col min="11265" max="11294" width="3" style="377" customWidth="1"/>
    <col min="11295" max="11520" width="9" style="377"/>
    <col min="11521" max="11550" width="3" style="377" customWidth="1"/>
    <col min="11551" max="11776" width="9" style="377"/>
    <col min="11777" max="11806" width="3" style="377" customWidth="1"/>
    <col min="11807" max="12032" width="9" style="377"/>
    <col min="12033" max="12062" width="3" style="377" customWidth="1"/>
    <col min="12063" max="12288" width="9" style="377"/>
    <col min="12289" max="12318" width="3" style="377" customWidth="1"/>
    <col min="12319" max="12544" width="9" style="377"/>
    <col min="12545" max="12574" width="3" style="377" customWidth="1"/>
    <col min="12575" max="12800" width="9" style="377"/>
    <col min="12801" max="12830" width="3" style="377" customWidth="1"/>
    <col min="12831" max="13056" width="9" style="377"/>
    <col min="13057" max="13086" width="3" style="377" customWidth="1"/>
    <col min="13087" max="13312" width="9" style="377"/>
    <col min="13313" max="13342" width="3" style="377" customWidth="1"/>
    <col min="13343" max="13568" width="9" style="377"/>
    <col min="13569" max="13598" width="3" style="377" customWidth="1"/>
    <col min="13599" max="13824" width="9" style="377"/>
    <col min="13825" max="13854" width="3" style="377" customWidth="1"/>
    <col min="13855" max="14080" width="9" style="377"/>
    <col min="14081" max="14110" width="3" style="377" customWidth="1"/>
    <col min="14111" max="14336" width="9" style="377"/>
    <col min="14337" max="14366" width="3" style="377" customWidth="1"/>
    <col min="14367" max="14592" width="9" style="377"/>
    <col min="14593" max="14622" width="3" style="377" customWidth="1"/>
    <col min="14623" max="14848" width="9" style="377"/>
    <col min="14849" max="14878" width="3" style="377" customWidth="1"/>
    <col min="14879" max="15104" width="9" style="377"/>
    <col min="15105" max="15134" width="3" style="377" customWidth="1"/>
    <col min="15135" max="15360" width="9" style="377"/>
    <col min="15361" max="15390" width="3" style="377" customWidth="1"/>
    <col min="15391" max="15616" width="9" style="377"/>
    <col min="15617" max="15646" width="3" style="377" customWidth="1"/>
    <col min="15647" max="15872" width="9" style="377"/>
    <col min="15873" max="15902" width="3" style="377" customWidth="1"/>
    <col min="15903" max="16128" width="9" style="377"/>
    <col min="16129" max="16158" width="3" style="377" customWidth="1"/>
    <col min="16159" max="16384" width="9" style="377"/>
  </cols>
  <sheetData>
    <row r="1" spans="1:30" s="376" customFormat="1" ht="17.100000000000001" customHeight="1">
      <c r="A1" s="626" t="s">
        <v>2544</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row>
    <row r="2" spans="1:30" s="376" customFormat="1" ht="17.100000000000001" customHeight="1">
      <c r="A2" s="400" t="s">
        <v>2545</v>
      </c>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row>
    <row r="3" spans="1:30" s="376" customFormat="1" ht="17.100000000000001" customHeight="1">
      <c r="B3" s="376" t="s">
        <v>2546</v>
      </c>
      <c r="C3" s="401"/>
      <c r="D3" s="401"/>
      <c r="E3" s="388"/>
      <c r="F3" s="388"/>
      <c r="G3" s="402"/>
      <c r="H3" s="402"/>
      <c r="I3" s="627"/>
      <c r="J3" s="627"/>
      <c r="K3" s="627"/>
      <c r="L3" s="402"/>
      <c r="M3" s="402"/>
      <c r="N3" s="402"/>
      <c r="O3" s="402"/>
      <c r="P3" s="402"/>
      <c r="Q3" s="402"/>
      <c r="R3" s="402"/>
    </row>
    <row r="4" spans="1:30" s="376" customFormat="1" ht="17.100000000000001" customHeight="1">
      <c r="B4" s="376" t="s">
        <v>2547</v>
      </c>
      <c r="G4" s="388"/>
      <c r="J4" s="376" t="s">
        <v>2548</v>
      </c>
      <c r="M4" s="376" t="s">
        <v>2526</v>
      </c>
      <c r="N4" s="396" t="s">
        <v>2531</v>
      </c>
      <c r="O4" s="621" t="s">
        <v>2549</v>
      </c>
      <c r="P4" s="621"/>
      <c r="Q4" s="396" t="s">
        <v>2531</v>
      </c>
      <c r="R4" s="621" t="s">
        <v>2550</v>
      </c>
      <c r="S4" s="621"/>
      <c r="T4" s="396" t="s">
        <v>2531</v>
      </c>
      <c r="U4" s="621" t="s">
        <v>2551</v>
      </c>
      <c r="V4" s="621"/>
      <c r="W4" s="376" t="s">
        <v>2527</v>
      </c>
    </row>
    <row r="5" spans="1:30" s="376" customFormat="1" ht="17.100000000000001" customHeight="1">
      <c r="G5" s="388"/>
      <c r="J5" s="376" t="s">
        <v>2552</v>
      </c>
      <c r="M5" s="376" t="s">
        <v>2526</v>
      </c>
      <c r="P5" s="402"/>
      <c r="Q5" s="396" t="s">
        <v>2531</v>
      </c>
      <c r="R5" s="621" t="s">
        <v>2550</v>
      </c>
      <c r="S5" s="621"/>
      <c r="T5" s="396" t="s">
        <v>2531</v>
      </c>
      <c r="U5" s="621" t="s">
        <v>2551</v>
      </c>
      <c r="V5" s="621"/>
      <c r="W5" s="376" t="s">
        <v>2527</v>
      </c>
    </row>
    <row r="6" spans="1:30" s="376" customFormat="1" ht="17.100000000000001" customHeight="1">
      <c r="B6" s="376" t="s">
        <v>2553</v>
      </c>
      <c r="G6" s="388"/>
      <c r="I6" s="396" t="s">
        <v>2531</v>
      </c>
      <c r="J6" s="403" t="s">
        <v>2554</v>
      </c>
      <c r="K6" s="403"/>
      <c r="L6" s="403"/>
      <c r="M6" s="403"/>
      <c r="N6" s="403"/>
      <c r="O6" s="396" t="s">
        <v>2531</v>
      </c>
      <c r="P6" s="404" t="s">
        <v>55</v>
      </c>
      <c r="Q6" s="404"/>
      <c r="R6" s="404"/>
      <c r="S6" s="404"/>
      <c r="T6" s="404"/>
      <c r="U6" s="396" t="s">
        <v>2531</v>
      </c>
      <c r="V6" s="404" t="s">
        <v>2555</v>
      </c>
      <c r="W6" s="404"/>
      <c r="X6" s="404"/>
      <c r="Y6" s="404"/>
      <c r="Z6" s="404"/>
      <c r="AA6" s="404"/>
      <c r="AB6" s="404"/>
    </row>
    <row r="7" spans="1:30" s="376" customFormat="1" ht="17.100000000000001" customHeight="1">
      <c r="I7" s="396" t="s">
        <v>2531</v>
      </c>
      <c r="J7" s="404" t="s">
        <v>2556</v>
      </c>
      <c r="K7" s="404"/>
      <c r="L7" s="404"/>
      <c r="M7" s="404"/>
      <c r="N7" s="404"/>
      <c r="O7" s="404"/>
      <c r="P7" s="396" t="s">
        <v>2531</v>
      </c>
      <c r="Q7" s="403" t="s">
        <v>2557</v>
      </c>
      <c r="R7" s="403"/>
      <c r="S7" s="403"/>
      <c r="T7" s="405"/>
      <c r="U7" s="405"/>
      <c r="V7" s="405"/>
      <c r="W7" s="405"/>
      <c r="X7" s="405"/>
      <c r="Y7" s="405"/>
      <c r="Z7" s="405"/>
    </row>
    <row r="8" spans="1:30" s="376" customFormat="1" ht="17.100000000000001" customHeight="1">
      <c r="B8" s="376" t="s">
        <v>2558</v>
      </c>
      <c r="E8" s="388"/>
      <c r="I8" s="396" t="s">
        <v>2531</v>
      </c>
      <c r="J8" s="403" t="s">
        <v>59</v>
      </c>
      <c r="K8" s="403"/>
      <c r="L8" s="403"/>
      <c r="M8" s="403"/>
      <c r="N8" s="406"/>
      <c r="O8" s="396" t="s">
        <v>2531</v>
      </c>
      <c r="P8" s="404" t="s">
        <v>60</v>
      </c>
      <c r="Q8" s="404"/>
      <c r="R8" s="404"/>
      <c r="S8" s="404"/>
      <c r="T8" s="404"/>
      <c r="U8" s="396" t="s">
        <v>2531</v>
      </c>
      <c r="V8" s="404" t="s">
        <v>2559</v>
      </c>
      <c r="W8" s="404"/>
      <c r="X8" s="404"/>
      <c r="Y8" s="404"/>
      <c r="Z8" s="404"/>
    </row>
    <row r="9" spans="1:30" s="376" customFormat="1" ht="17.100000000000001" customHeight="1">
      <c r="B9" s="376" t="s">
        <v>2560</v>
      </c>
      <c r="I9" s="396" t="s">
        <v>2531</v>
      </c>
      <c r="J9" s="406" t="s">
        <v>2561</v>
      </c>
      <c r="K9" s="406"/>
      <c r="L9" s="406"/>
      <c r="M9" s="406"/>
      <c r="N9" s="406"/>
      <c r="O9" s="396" t="s">
        <v>2531</v>
      </c>
      <c r="P9" s="406" t="s">
        <v>2562</v>
      </c>
      <c r="Q9" s="406"/>
      <c r="R9" s="406"/>
      <c r="S9" s="406"/>
      <c r="T9" s="406"/>
      <c r="U9" s="396" t="s">
        <v>2531</v>
      </c>
      <c r="V9" s="406" t="s">
        <v>64</v>
      </c>
      <c r="W9" s="406"/>
      <c r="X9" s="406"/>
      <c r="Y9" s="406"/>
      <c r="Z9" s="406"/>
    </row>
    <row r="10" spans="1:30" s="376" customFormat="1" ht="17.100000000000001" customHeight="1">
      <c r="B10" s="376" t="s">
        <v>2563</v>
      </c>
      <c r="I10" s="396" t="s">
        <v>2531</v>
      </c>
      <c r="J10" s="406" t="s">
        <v>2564</v>
      </c>
      <c r="K10" s="406"/>
      <c r="L10" s="406"/>
      <c r="M10" s="406"/>
      <c r="N10" s="406"/>
      <c r="O10" s="396" t="s">
        <v>2531</v>
      </c>
      <c r="P10" s="404" t="s">
        <v>66</v>
      </c>
      <c r="Q10" s="404"/>
      <c r="R10" s="404"/>
      <c r="S10" s="404"/>
      <c r="T10" s="407"/>
      <c r="U10" s="396" t="s">
        <v>2531</v>
      </c>
      <c r="V10" s="404" t="s">
        <v>67</v>
      </c>
      <c r="W10" s="404"/>
      <c r="X10" s="404"/>
      <c r="Y10" s="404"/>
      <c r="Z10" s="405"/>
    </row>
    <row r="11" spans="1:30" s="376" customFormat="1" ht="17.100000000000001" customHeight="1">
      <c r="B11" s="376" t="s">
        <v>2565</v>
      </c>
      <c r="E11" s="388"/>
      <c r="H11" s="394"/>
      <c r="I11" s="396" t="s">
        <v>2531</v>
      </c>
      <c r="J11" s="403" t="s">
        <v>74</v>
      </c>
      <c r="K11" s="403"/>
      <c r="L11" s="403"/>
      <c r="M11" s="403"/>
      <c r="N11" s="396" t="s">
        <v>2531</v>
      </c>
      <c r="O11" s="404" t="s">
        <v>75</v>
      </c>
      <c r="P11" s="404"/>
      <c r="Q11" s="404"/>
      <c r="R11" s="404"/>
      <c r="S11" s="396" t="s">
        <v>2531</v>
      </c>
      <c r="T11" s="404" t="s">
        <v>2566</v>
      </c>
      <c r="U11" s="404"/>
      <c r="V11" s="404"/>
      <c r="W11" s="404"/>
      <c r="X11" s="396" t="s">
        <v>2531</v>
      </c>
      <c r="Y11" s="404" t="s">
        <v>71</v>
      </c>
      <c r="Z11" s="404"/>
      <c r="AA11" s="404"/>
      <c r="AB11" s="404"/>
    </row>
    <row r="12" spans="1:30" s="376" customFormat="1" ht="17.100000000000001" customHeight="1">
      <c r="B12" s="376" t="s">
        <v>2567</v>
      </c>
      <c r="E12" s="388"/>
      <c r="I12" s="394" t="s">
        <v>2526</v>
      </c>
      <c r="J12" s="625"/>
      <c r="K12" s="625"/>
      <c r="L12" s="388" t="s">
        <v>2568</v>
      </c>
      <c r="M12" s="380" t="s">
        <v>2569</v>
      </c>
      <c r="N12" s="376" t="s">
        <v>2570</v>
      </c>
      <c r="O12" s="625"/>
      <c r="P12" s="625"/>
      <c r="Q12" s="388" t="s">
        <v>2568</v>
      </c>
      <c r="R12" s="380" t="s">
        <v>2569</v>
      </c>
      <c r="S12" s="380" t="s">
        <v>2571</v>
      </c>
      <c r="T12" s="625"/>
      <c r="U12" s="625"/>
      <c r="V12" s="388" t="s">
        <v>2568</v>
      </c>
      <c r="W12" s="408" t="s">
        <v>2572</v>
      </c>
      <c r="X12" s="394" t="s">
        <v>2570</v>
      </c>
      <c r="Y12" s="625"/>
      <c r="Z12" s="625"/>
      <c r="AA12" s="388" t="s">
        <v>2568</v>
      </c>
      <c r="AB12" s="380" t="s">
        <v>2569</v>
      </c>
    </row>
    <row r="13" spans="1:30" s="376" customFormat="1" ht="17.100000000000001" customHeight="1">
      <c r="B13" s="376" t="s">
        <v>2573</v>
      </c>
      <c r="E13" s="409"/>
      <c r="I13" s="394" t="s">
        <v>2570</v>
      </c>
      <c r="J13" s="625"/>
      <c r="K13" s="625"/>
      <c r="L13" s="409" t="s">
        <v>2574</v>
      </c>
      <c r="M13" s="380" t="s">
        <v>2569</v>
      </c>
      <c r="N13" s="376" t="s">
        <v>2570</v>
      </c>
      <c r="O13" s="625"/>
      <c r="P13" s="625"/>
      <c r="Q13" s="409" t="s">
        <v>2574</v>
      </c>
      <c r="R13" s="380" t="s">
        <v>2569</v>
      </c>
      <c r="S13" s="380" t="s">
        <v>2571</v>
      </c>
      <c r="T13" s="625"/>
      <c r="U13" s="625"/>
      <c r="V13" s="409" t="s">
        <v>2574</v>
      </c>
      <c r="W13" s="408" t="s">
        <v>2572</v>
      </c>
      <c r="X13" s="394" t="s">
        <v>2570</v>
      </c>
      <c r="Y13" s="625"/>
      <c r="Z13" s="625"/>
      <c r="AA13" s="409" t="s">
        <v>2574</v>
      </c>
      <c r="AB13" s="380" t="s">
        <v>2569</v>
      </c>
    </row>
    <row r="14" spans="1:30" s="376" customFormat="1" ht="17.100000000000001" customHeight="1">
      <c r="A14" s="385"/>
      <c r="B14" s="385" t="s">
        <v>2575</v>
      </c>
      <c r="C14" s="385"/>
      <c r="D14" s="385"/>
      <c r="E14" s="385"/>
      <c r="F14" s="385"/>
      <c r="G14" s="385"/>
      <c r="H14" s="385"/>
      <c r="I14" s="385"/>
      <c r="J14" s="385"/>
      <c r="K14" s="385"/>
      <c r="L14" s="385"/>
      <c r="M14" s="385"/>
      <c r="N14" s="385"/>
      <c r="O14" s="385"/>
      <c r="P14" s="385"/>
      <c r="Q14" s="385"/>
      <c r="R14" s="385"/>
      <c r="S14" s="385"/>
      <c r="T14" s="385"/>
      <c r="U14" s="385"/>
      <c r="V14" s="410"/>
      <c r="W14" s="385"/>
      <c r="X14" s="385"/>
      <c r="Y14" s="385"/>
      <c r="Z14" s="385"/>
      <c r="AA14" s="385"/>
      <c r="AB14" s="385"/>
      <c r="AC14" s="385"/>
      <c r="AD14" s="385"/>
    </row>
    <row r="15" spans="1:30" ht="15" customHeight="1">
      <c r="A15" s="376"/>
      <c r="B15" s="376"/>
    </row>
    <row r="16" spans="1:30">
      <c r="A16" s="376"/>
      <c r="B16" s="376"/>
    </row>
  </sheetData>
  <mergeCells count="15">
    <mergeCell ref="R5:S5"/>
    <mergeCell ref="U5:V5"/>
    <mergeCell ref="A1:AD1"/>
    <mergeCell ref="I3:K3"/>
    <mergeCell ref="O4:P4"/>
    <mergeCell ref="R4:S4"/>
    <mergeCell ref="U4:V4"/>
    <mergeCell ref="J12:K12"/>
    <mergeCell ref="O12:P12"/>
    <mergeCell ref="T12:U12"/>
    <mergeCell ref="Y12:Z12"/>
    <mergeCell ref="J13:K13"/>
    <mergeCell ref="O13:P13"/>
    <mergeCell ref="T13:U13"/>
    <mergeCell ref="Y13:Z13"/>
  </mergeCells>
  <phoneticPr fontId="1"/>
  <pageMargins left="0.7" right="0.7" top="0.75" bottom="0.75" header="0.3" footer="0.3"/>
  <pageSetup paperSize="9" scale="9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N4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N65540 JJ65540 TF65540 ADB65540 AMX65540 AWT65540 BGP65540 BQL65540 CAH65540 CKD65540 CTZ65540 DDV65540 DNR65540 DXN65540 EHJ65540 ERF65540 FBB65540 FKX65540 FUT65540 GEP65540 GOL65540 GYH65540 HID65540 HRZ65540 IBV65540 ILR65540 IVN65540 JFJ65540 JPF65540 JZB65540 KIX65540 KST65540 LCP65540 LML65540 LWH65540 MGD65540 MPZ65540 MZV65540 NJR65540 NTN65540 ODJ65540 ONF65540 OXB65540 PGX65540 PQT65540 QAP65540 QKL65540 QUH65540 RED65540 RNZ65540 RXV65540 SHR65540 SRN65540 TBJ65540 TLF65540 TVB65540 UEX65540 UOT65540 UYP65540 VIL65540 VSH65540 WCD65540 WLZ65540 WVV65540 N131076 JJ131076 TF131076 ADB131076 AMX131076 AWT131076 BGP131076 BQL131076 CAH131076 CKD131076 CTZ131076 DDV131076 DNR131076 DXN131076 EHJ131076 ERF131076 FBB131076 FKX131076 FUT131076 GEP131076 GOL131076 GYH131076 HID131076 HRZ131076 IBV131076 ILR131076 IVN131076 JFJ131076 JPF131076 JZB131076 KIX131076 KST131076 LCP131076 LML131076 LWH131076 MGD131076 MPZ131076 MZV131076 NJR131076 NTN131076 ODJ131076 ONF131076 OXB131076 PGX131076 PQT131076 QAP131076 QKL131076 QUH131076 RED131076 RNZ131076 RXV131076 SHR131076 SRN131076 TBJ131076 TLF131076 TVB131076 UEX131076 UOT131076 UYP131076 VIL131076 VSH131076 WCD131076 WLZ131076 WVV131076 N196612 JJ196612 TF196612 ADB196612 AMX196612 AWT196612 BGP196612 BQL196612 CAH196612 CKD196612 CTZ196612 DDV196612 DNR196612 DXN196612 EHJ196612 ERF196612 FBB196612 FKX196612 FUT196612 GEP196612 GOL196612 GYH196612 HID196612 HRZ196612 IBV196612 ILR196612 IVN196612 JFJ196612 JPF196612 JZB196612 KIX196612 KST196612 LCP196612 LML196612 LWH196612 MGD196612 MPZ196612 MZV196612 NJR196612 NTN196612 ODJ196612 ONF196612 OXB196612 PGX196612 PQT196612 QAP196612 QKL196612 QUH196612 RED196612 RNZ196612 RXV196612 SHR196612 SRN196612 TBJ196612 TLF196612 TVB196612 UEX196612 UOT196612 UYP196612 VIL196612 VSH196612 WCD196612 WLZ196612 WVV196612 N262148 JJ262148 TF262148 ADB262148 AMX262148 AWT262148 BGP262148 BQL262148 CAH262148 CKD262148 CTZ262148 DDV262148 DNR262148 DXN262148 EHJ262148 ERF262148 FBB262148 FKX262148 FUT262148 GEP262148 GOL262148 GYH262148 HID262148 HRZ262148 IBV262148 ILR262148 IVN262148 JFJ262148 JPF262148 JZB262148 KIX262148 KST262148 LCP262148 LML262148 LWH262148 MGD262148 MPZ262148 MZV262148 NJR262148 NTN262148 ODJ262148 ONF262148 OXB262148 PGX262148 PQT262148 QAP262148 QKL262148 QUH262148 RED262148 RNZ262148 RXV262148 SHR262148 SRN262148 TBJ262148 TLF262148 TVB262148 UEX262148 UOT262148 UYP262148 VIL262148 VSH262148 WCD262148 WLZ262148 WVV262148 N327684 JJ327684 TF327684 ADB327684 AMX327684 AWT327684 BGP327684 BQL327684 CAH327684 CKD327684 CTZ327684 DDV327684 DNR327684 DXN327684 EHJ327684 ERF327684 FBB327684 FKX327684 FUT327684 GEP327684 GOL327684 GYH327684 HID327684 HRZ327684 IBV327684 ILR327684 IVN327684 JFJ327684 JPF327684 JZB327684 KIX327684 KST327684 LCP327684 LML327684 LWH327684 MGD327684 MPZ327684 MZV327684 NJR327684 NTN327684 ODJ327684 ONF327684 OXB327684 PGX327684 PQT327684 QAP327684 QKL327684 QUH327684 RED327684 RNZ327684 RXV327684 SHR327684 SRN327684 TBJ327684 TLF327684 TVB327684 UEX327684 UOT327684 UYP327684 VIL327684 VSH327684 WCD327684 WLZ327684 WVV327684 N393220 JJ393220 TF393220 ADB393220 AMX393220 AWT393220 BGP393220 BQL393220 CAH393220 CKD393220 CTZ393220 DDV393220 DNR393220 DXN393220 EHJ393220 ERF393220 FBB393220 FKX393220 FUT393220 GEP393220 GOL393220 GYH393220 HID393220 HRZ393220 IBV393220 ILR393220 IVN393220 JFJ393220 JPF393220 JZB393220 KIX393220 KST393220 LCP393220 LML393220 LWH393220 MGD393220 MPZ393220 MZV393220 NJR393220 NTN393220 ODJ393220 ONF393220 OXB393220 PGX393220 PQT393220 QAP393220 QKL393220 QUH393220 RED393220 RNZ393220 RXV393220 SHR393220 SRN393220 TBJ393220 TLF393220 TVB393220 UEX393220 UOT393220 UYP393220 VIL393220 VSH393220 WCD393220 WLZ393220 WVV393220 N458756 JJ458756 TF458756 ADB458756 AMX458756 AWT458756 BGP458756 BQL458756 CAH458756 CKD458756 CTZ458756 DDV458756 DNR458756 DXN458756 EHJ458756 ERF458756 FBB458756 FKX458756 FUT458756 GEP458756 GOL458756 GYH458756 HID458756 HRZ458756 IBV458756 ILR458756 IVN458756 JFJ458756 JPF458756 JZB458756 KIX458756 KST458756 LCP458756 LML458756 LWH458756 MGD458756 MPZ458756 MZV458756 NJR458756 NTN458756 ODJ458756 ONF458756 OXB458756 PGX458756 PQT458756 QAP458756 QKL458756 QUH458756 RED458756 RNZ458756 RXV458756 SHR458756 SRN458756 TBJ458756 TLF458756 TVB458756 UEX458756 UOT458756 UYP458756 VIL458756 VSH458756 WCD458756 WLZ458756 WVV458756 N524292 JJ524292 TF524292 ADB524292 AMX524292 AWT524292 BGP524292 BQL524292 CAH524292 CKD524292 CTZ524292 DDV524292 DNR524292 DXN524292 EHJ524292 ERF524292 FBB524292 FKX524292 FUT524292 GEP524292 GOL524292 GYH524292 HID524292 HRZ524292 IBV524292 ILR524292 IVN524292 JFJ524292 JPF524292 JZB524292 KIX524292 KST524292 LCP524292 LML524292 LWH524292 MGD524292 MPZ524292 MZV524292 NJR524292 NTN524292 ODJ524292 ONF524292 OXB524292 PGX524292 PQT524292 QAP524292 QKL524292 QUH524292 RED524292 RNZ524292 RXV524292 SHR524292 SRN524292 TBJ524292 TLF524292 TVB524292 UEX524292 UOT524292 UYP524292 VIL524292 VSH524292 WCD524292 WLZ524292 WVV524292 N589828 JJ589828 TF589828 ADB589828 AMX589828 AWT589828 BGP589828 BQL589828 CAH589828 CKD589828 CTZ589828 DDV589828 DNR589828 DXN589828 EHJ589828 ERF589828 FBB589828 FKX589828 FUT589828 GEP589828 GOL589828 GYH589828 HID589828 HRZ589828 IBV589828 ILR589828 IVN589828 JFJ589828 JPF589828 JZB589828 KIX589828 KST589828 LCP589828 LML589828 LWH589828 MGD589828 MPZ589828 MZV589828 NJR589828 NTN589828 ODJ589828 ONF589828 OXB589828 PGX589828 PQT589828 QAP589828 QKL589828 QUH589828 RED589828 RNZ589828 RXV589828 SHR589828 SRN589828 TBJ589828 TLF589828 TVB589828 UEX589828 UOT589828 UYP589828 VIL589828 VSH589828 WCD589828 WLZ589828 WVV589828 N655364 JJ655364 TF655364 ADB655364 AMX655364 AWT655364 BGP655364 BQL655364 CAH655364 CKD655364 CTZ655364 DDV655364 DNR655364 DXN655364 EHJ655364 ERF655364 FBB655364 FKX655364 FUT655364 GEP655364 GOL655364 GYH655364 HID655364 HRZ655364 IBV655364 ILR655364 IVN655364 JFJ655364 JPF655364 JZB655364 KIX655364 KST655364 LCP655364 LML655364 LWH655364 MGD655364 MPZ655364 MZV655364 NJR655364 NTN655364 ODJ655364 ONF655364 OXB655364 PGX655364 PQT655364 QAP655364 QKL655364 QUH655364 RED655364 RNZ655364 RXV655364 SHR655364 SRN655364 TBJ655364 TLF655364 TVB655364 UEX655364 UOT655364 UYP655364 VIL655364 VSH655364 WCD655364 WLZ655364 WVV655364 N720900 JJ720900 TF720900 ADB720900 AMX720900 AWT720900 BGP720900 BQL720900 CAH720900 CKD720900 CTZ720900 DDV720900 DNR720900 DXN720900 EHJ720900 ERF720900 FBB720900 FKX720900 FUT720900 GEP720900 GOL720900 GYH720900 HID720900 HRZ720900 IBV720900 ILR720900 IVN720900 JFJ720900 JPF720900 JZB720900 KIX720900 KST720900 LCP720900 LML720900 LWH720900 MGD720900 MPZ720900 MZV720900 NJR720900 NTN720900 ODJ720900 ONF720900 OXB720900 PGX720900 PQT720900 QAP720900 QKL720900 QUH720900 RED720900 RNZ720900 RXV720900 SHR720900 SRN720900 TBJ720900 TLF720900 TVB720900 UEX720900 UOT720900 UYP720900 VIL720900 VSH720900 WCD720900 WLZ720900 WVV720900 N786436 JJ786436 TF786436 ADB786436 AMX786436 AWT786436 BGP786436 BQL786436 CAH786436 CKD786436 CTZ786436 DDV786436 DNR786436 DXN786436 EHJ786436 ERF786436 FBB786436 FKX786436 FUT786436 GEP786436 GOL786436 GYH786436 HID786436 HRZ786436 IBV786436 ILR786436 IVN786436 JFJ786436 JPF786436 JZB786436 KIX786436 KST786436 LCP786436 LML786436 LWH786436 MGD786436 MPZ786436 MZV786436 NJR786436 NTN786436 ODJ786436 ONF786436 OXB786436 PGX786436 PQT786436 QAP786436 QKL786436 QUH786436 RED786436 RNZ786436 RXV786436 SHR786436 SRN786436 TBJ786436 TLF786436 TVB786436 UEX786436 UOT786436 UYP786436 VIL786436 VSH786436 WCD786436 WLZ786436 WVV786436 N851972 JJ851972 TF851972 ADB851972 AMX851972 AWT851972 BGP851972 BQL851972 CAH851972 CKD851972 CTZ851972 DDV851972 DNR851972 DXN851972 EHJ851972 ERF851972 FBB851972 FKX851972 FUT851972 GEP851972 GOL851972 GYH851972 HID851972 HRZ851972 IBV851972 ILR851972 IVN851972 JFJ851972 JPF851972 JZB851972 KIX851972 KST851972 LCP851972 LML851972 LWH851972 MGD851972 MPZ851972 MZV851972 NJR851972 NTN851972 ODJ851972 ONF851972 OXB851972 PGX851972 PQT851972 QAP851972 QKL851972 QUH851972 RED851972 RNZ851972 RXV851972 SHR851972 SRN851972 TBJ851972 TLF851972 TVB851972 UEX851972 UOT851972 UYP851972 VIL851972 VSH851972 WCD851972 WLZ851972 WVV851972 N917508 JJ917508 TF917508 ADB917508 AMX917508 AWT917508 BGP917508 BQL917508 CAH917508 CKD917508 CTZ917508 DDV917508 DNR917508 DXN917508 EHJ917508 ERF917508 FBB917508 FKX917508 FUT917508 GEP917508 GOL917508 GYH917508 HID917508 HRZ917508 IBV917508 ILR917508 IVN917508 JFJ917508 JPF917508 JZB917508 KIX917508 KST917508 LCP917508 LML917508 LWH917508 MGD917508 MPZ917508 MZV917508 NJR917508 NTN917508 ODJ917508 ONF917508 OXB917508 PGX917508 PQT917508 QAP917508 QKL917508 QUH917508 RED917508 RNZ917508 RXV917508 SHR917508 SRN917508 TBJ917508 TLF917508 TVB917508 UEX917508 UOT917508 UYP917508 VIL917508 VSH917508 WCD917508 WLZ917508 WVV917508 N983044 JJ983044 TF983044 ADB983044 AMX983044 AWT983044 BGP983044 BQL983044 CAH983044 CKD983044 CTZ983044 DDV983044 DNR983044 DXN983044 EHJ983044 ERF983044 FBB983044 FKX983044 FUT983044 GEP983044 GOL983044 GYH983044 HID983044 HRZ983044 IBV983044 ILR983044 IVN983044 JFJ983044 JPF983044 JZB983044 KIX983044 KST983044 LCP983044 LML983044 LWH983044 MGD983044 MPZ983044 MZV983044 NJR983044 NTN983044 ODJ983044 ONF983044 OXB983044 PGX983044 PQT983044 QAP983044 QKL983044 QUH983044 RED983044 RNZ983044 RXV983044 SHR983044 SRN983044 TBJ983044 TLF983044 TVB983044 UEX983044 UOT983044 UYP983044 VIL983044 VSH983044 WCD983044 WLZ983044 WVV983044 Q4:Q5 JM4:JM5 TI4:TI5 ADE4:ADE5 ANA4:ANA5 AWW4:AWW5 BGS4:BGS5 BQO4:BQO5 CAK4:CAK5 CKG4:CKG5 CUC4:CUC5 DDY4:DDY5 DNU4:DNU5 DXQ4:DXQ5 EHM4:EHM5 ERI4:ERI5 FBE4:FBE5 FLA4:FLA5 FUW4:FUW5 GES4:GES5 GOO4:GOO5 GYK4:GYK5 HIG4:HIG5 HSC4:HSC5 IBY4:IBY5 ILU4:ILU5 IVQ4:IVQ5 JFM4:JFM5 JPI4:JPI5 JZE4:JZE5 KJA4:KJA5 KSW4:KSW5 LCS4:LCS5 LMO4:LMO5 LWK4:LWK5 MGG4:MGG5 MQC4:MQC5 MZY4:MZY5 NJU4:NJU5 NTQ4:NTQ5 ODM4:ODM5 ONI4:ONI5 OXE4:OXE5 PHA4:PHA5 PQW4:PQW5 QAS4:QAS5 QKO4:QKO5 QUK4:QUK5 REG4:REG5 ROC4:ROC5 RXY4:RXY5 SHU4:SHU5 SRQ4:SRQ5 TBM4:TBM5 TLI4:TLI5 TVE4:TVE5 UFA4:UFA5 UOW4:UOW5 UYS4:UYS5 VIO4:VIO5 VSK4:VSK5 WCG4:WCG5 WMC4:WMC5 WVY4:WVY5 Q65540:Q65541 JM65540:JM65541 TI65540:TI65541 ADE65540:ADE65541 ANA65540:ANA65541 AWW65540:AWW65541 BGS65540:BGS65541 BQO65540:BQO65541 CAK65540:CAK65541 CKG65540:CKG65541 CUC65540:CUC65541 DDY65540:DDY65541 DNU65540:DNU65541 DXQ65540:DXQ65541 EHM65540:EHM65541 ERI65540:ERI65541 FBE65540:FBE65541 FLA65540:FLA65541 FUW65540:FUW65541 GES65540:GES65541 GOO65540:GOO65541 GYK65540:GYK65541 HIG65540:HIG65541 HSC65540:HSC65541 IBY65540:IBY65541 ILU65540:ILU65541 IVQ65540:IVQ65541 JFM65540:JFM65541 JPI65540:JPI65541 JZE65540:JZE65541 KJA65540:KJA65541 KSW65540:KSW65541 LCS65540:LCS65541 LMO65540:LMO65541 LWK65540:LWK65541 MGG65540:MGG65541 MQC65540:MQC65541 MZY65540:MZY65541 NJU65540:NJU65541 NTQ65540:NTQ65541 ODM65540:ODM65541 ONI65540:ONI65541 OXE65540:OXE65541 PHA65540:PHA65541 PQW65540:PQW65541 QAS65540:QAS65541 QKO65540:QKO65541 QUK65540:QUK65541 REG65540:REG65541 ROC65540:ROC65541 RXY65540:RXY65541 SHU65540:SHU65541 SRQ65540:SRQ65541 TBM65540:TBM65541 TLI65540:TLI65541 TVE65540:TVE65541 UFA65540:UFA65541 UOW65540:UOW65541 UYS65540:UYS65541 VIO65540:VIO65541 VSK65540:VSK65541 WCG65540:WCG65541 WMC65540:WMC65541 WVY65540:WVY65541 Q131076:Q131077 JM131076:JM131077 TI131076:TI131077 ADE131076:ADE131077 ANA131076:ANA131077 AWW131076:AWW131077 BGS131076:BGS131077 BQO131076:BQO131077 CAK131076:CAK131077 CKG131076:CKG131077 CUC131076:CUC131077 DDY131076:DDY131077 DNU131076:DNU131077 DXQ131076:DXQ131077 EHM131076:EHM131077 ERI131076:ERI131077 FBE131076:FBE131077 FLA131076:FLA131077 FUW131076:FUW131077 GES131076:GES131077 GOO131076:GOO131077 GYK131076:GYK131077 HIG131076:HIG131077 HSC131076:HSC131077 IBY131076:IBY131077 ILU131076:ILU131077 IVQ131076:IVQ131077 JFM131076:JFM131077 JPI131076:JPI131077 JZE131076:JZE131077 KJA131076:KJA131077 KSW131076:KSW131077 LCS131076:LCS131077 LMO131076:LMO131077 LWK131076:LWK131077 MGG131076:MGG131077 MQC131076:MQC131077 MZY131076:MZY131077 NJU131076:NJU131077 NTQ131076:NTQ131077 ODM131076:ODM131077 ONI131076:ONI131077 OXE131076:OXE131077 PHA131076:PHA131077 PQW131076:PQW131077 QAS131076:QAS131077 QKO131076:QKO131077 QUK131076:QUK131077 REG131076:REG131077 ROC131076:ROC131077 RXY131076:RXY131077 SHU131076:SHU131077 SRQ131076:SRQ131077 TBM131076:TBM131077 TLI131076:TLI131077 TVE131076:TVE131077 UFA131076:UFA131077 UOW131076:UOW131077 UYS131076:UYS131077 VIO131076:VIO131077 VSK131076:VSK131077 WCG131076:WCG131077 WMC131076:WMC131077 WVY131076:WVY131077 Q196612:Q196613 JM196612:JM196613 TI196612:TI196613 ADE196612:ADE196613 ANA196612:ANA196613 AWW196612:AWW196613 BGS196612:BGS196613 BQO196612:BQO196613 CAK196612:CAK196613 CKG196612:CKG196613 CUC196612:CUC196613 DDY196612:DDY196613 DNU196612:DNU196613 DXQ196612:DXQ196613 EHM196612:EHM196613 ERI196612:ERI196613 FBE196612:FBE196613 FLA196612:FLA196613 FUW196612:FUW196613 GES196612:GES196613 GOO196612:GOO196613 GYK196612:GYK196613 HIG196612:HIG196613 HSC196612:HSC196613 IBY196612:IBY196613 ILU196612:ILU196613 IVQ196612:IVQ196613 JFM196612:JFM196613 JPI196612:JPI196613 JZE196612:JZE196613 KJA196612:KJA196613 KSW196612:KSW196613 LCS196612:LCS196613 LMO196612:LMO196613 LWK196612:LWK196613 MGG196612:MGG196613 MQC196612:MQC196613 MZY196612:MZY196613 NJU196612:NJU196613 NTQ196612:NTQ196613 ODM196612:ODM196613 ONI196612:ONI196613 OXE196612:OXE196613 PHA196612:PHA196613 PQW196612:PQW196613 QAS196612:QAS196613 QKO196612:QKO196613 QUK196612:QUK196613 REG196612:REG196613 ROC196612:ROC196613 RXY196612:RXY196613 SHU196612:SHU196613 SRQ196612:SRQ196613 TBM196612:TBM196613 TLI196612:TLI196613 TVE196612:TVE196613 UFA196612:UFA196613 UOW196612:UOW196613 UYS196612:UYS196613 VIO196612:VIO196613 VSK196612:VSK196613 WCG196612:WCG196613 WMC196612:WMC196613 WVY196612:WVY196613 Q262148:Q262149 JM262148:JM262149 TI262148:TI262149 ADE262148:ADE262149 ANA262148:ANA262149 AWW262148:AWW262149 BGS262148:BGS262149 BQO262148:BQO262149 CAK262148:CAK262149 CKG262148:CKG262149 CUC262148:CUC262149 DDY262148:DDY262149 DNU262148:DNU262149 DXQ262148:DXQ262149 EHM262148:EHM262149 ERI262148:ERI262149 FBE262148:FBE262149 FLA262148:FLA262149 FUW262148:FUW262149 GES262148:GES262149 GOO262148:GOO262149 GYK262148:GYK262149 HIG262148:HIG262149 HSC262148:HSC262149 IBY262148:IBY262149 ILU262148:ILU262149 IVQ262148:IVQ262149 JFM262148:JFM262149 JPI262148:JPI262149 JZE262148:JZE262149 KJA262148:KJA262149 KSW262148:KSW262149 LCS262148:LCS262149 LMO262148:LMO262149 LWK262148:LWK262149 MGG262148:MGG262149 MQC262148:MQC262149 MZY262148:MZY262149 NJU262148:NJU262149 NTQ262148:NTQ262149 ODM262148:ODM262149 ONI262148:ONI262149 OXE262148:OXE262149 PHA262148:PHA262149 PQW262148:PQW262149 QAS262148:QAS262149 QKO262148:QKO262149 QUK262148:QUK262149 REG262148:REG262149 ROC262148:ROC262149 RXY262148:RXY262149 SHU262148:SHU262149 SRQ262148:SRQ262149 TBM262148:TBM262149 TLI262148:TLI262149 TVE262148:TVE262149 UFA262148:UFA262149 UOW262148:UOW262149 UYS262148:UYS262149 VIO262148:VIO262149 VSK262148:VSK262149 WCG262148:WCG262149 WMC262148:WMC262149 WVY262148:WVY262149 Q327684:Q327685 JM327684:JM327685 TI327684:TI327685 ADE327684:ADE327685 ANA327684:ANA327685 AWW327684:AWW327685 BGS327684:BGS327685 BQO327684:BQO327685 CAK327684:CAK327685 CKG327684:CKG327685 CUC327684:CUC327685 DDY327684:DDY327685 DNU327684:DNU327685 DXQ327684:DXQ327685 EHM327684:EHM327685 ERI327684:ERI327685 FBE327684:FBE327685 FLA327684:FLA327685 FUW327684:FUW327685 GES327684:GES327685 GOO327684:GOO327685 GYK327684:GYK327685 HIG327684:HIG327685 HSC327684:HSC327685 IBY327684:IBY327685 ILU327684:ILU327685 IVQ327684:IVQ327685 JFM327684:JFM327685 JPI327684:JPI327685 JZE327684:JZE327685 KJA327684:KJA327685 KSW327684:KSW327685 LCS327684:LCS327685 LMO327684:LMO327685 LWK327684:LWK327685 MGG327684:MGG327685 MQC327684:MQC327685 MZY327684:MZY327685 NJU327684:NJU327685 NTQ327684:NTQ327685 ODM327684:ODM327685 ONI327684:ONI327685 OXE327684:OXE327685 PHA327684:PHA327685 PQW327684:PQW327685 QAS327684:QAS327685 QKO327684:QKO327685 QUK327684:QUK327685 REG327684:REG327685 ROC327684:ROC327685 RXY327684:RXY327685 SHU327684:SHU327685 SRQ327684:SRQ327685 TBM327684:TBM327685 TLI327684:TLI327685 TVE327684:TVE327685 UFA327684:UFA327685 UOW327684:UOW327685 UYS327684:UYS327685 VIO327684:VIO327685 VSK327684:VSK327685 WCG327684:WCG327685 WMC327684:WMC327685 WVY327684:WVY327685 Q393220:Q393221 JM393220:JM393221 TI393220:TI393221 ADE393220:ADE393221 ANA393220:ANA393221 AWW393220:AWW393221 BGS393220:BGS393221 BQO393220:BQO393221 CAK393220:CAK393221 CKG393220:CKG393221 CUC393220:CUC393221 DDY393220:DDY393221 DNU393220:DNU393221 DXQ393220:DXQ393221 EHM393220:EHM393221 ERI393220:ERI393221 FBE393220:FBE393221 FLA393220:FLA393221 FUW393220:FUW393221 GES393220:GES393221 GOO393220:GOO393221 GYK393220:GYK393221 HIG393220:HIG393221 HSC393220:HSC393221 IBY393220:IBY393221 ILU393220:ILU393221 IVQ393220:IVQ393221 JFM393220:JFM393221 JPI393220:JPI393221 JZE393220:JZE393221 KJA393220:KJA393221 KSW393220:KSW393221 LCS393220:LCS393221 LMO393220:LMO393221 LWK393220:LWK393221 MGG393220:MGG393221 MQC393220:MQC393221 MZY393220:MZY393221 NJU393220:NJU393221 NTQ393220:NTQ393221 ODM393220:ODM393221 ONI393220:ONI393221 OXE393220:OXE393221 PHA393220:PHA393221 PQW393220:PQW393221 QAS393220:QAS393221 QKO393220:QKO393221 QUK393220:QUK393221 REG393220:REG393221 ROC393220:ROC393221 RXY393220:RXY393221 SHU393220:SHU393221 SRQ393220:SRQ393221 TBM393220:TBM393221 TLI393220:TLI393221 TVE393220:TVE393221 UFA393220:UFA393221 UOW393220:UOW393221 UYS393220:UYS393221 VIO393220:VIO393221 VSK393220:VSK393221 WCG393220:WCG393221 WMC393220:WMC393221 WVY393220:WVY393221 Q458756:Q458757 JM458756:JM458757 TI458756:TI458757 ADE458756:ADE458757 ANA458756:ANA458757 AWW458756:AWW458757 BGS458756:BGS458757 BQO458756:BQO458757 CAK458756:CAK458757 CKG458756:CKG458757 CUC458756:CUC458757 DDY458756:DDY458757 DNU458756:DNU458757 DXQ458756:DXQ458757 EHM458756:EHM458757 ERI458756:ERI458757 FBE458756:FBE458757 FLA458756:FLA458757 FUW458756:FUW458757 GES458756:GES458757 GOO458756:GOO458757 GYK458756:GYK458757 HIG458756:HIG458757 HSC458756:HSC458757 IBY458756:IBY458757 ILU458756:ILU458757 IVQ458756:IVQ458757 JFM458756:JFM458757 JPI458756:JPI458757 JZE458756:JZE458757 KJA458756:KJA458757 KSW458756:KSW458757 LCS458756:LCS458757 LMO458756:LMO458757 LWK458756:LWK458757 MGG458756:MGG458757 MQC458756:MQC458757 MZY458756:MZY458757 NJU458756:NJU458757 NTQ458756:NTQ458757 ODM458756:ODM458757 ONI458756:ONI458757 OXE458756:OXE458757 PHA458756:PHA458757 PQW458756:PQW458757 QAS458756:QAS458757 QKO458756:QKO458757 QUK458756:QUK458757 REG458756:REG458757 ROC458756:ROC458757 RXY458756:RXY458757 SHU458756:SHU458757 SRQ458756:SRQ458757 TBM458756:TBM458757 TLI458756:TLI458757 TVE458756:TVE458757 UFA458756:UFA458757 UOW458756:UOW458757 UYS458756:UYS458757 VIO458756:VIO458757 VSK458756:VSK458757 WCG458756:WCG458757 WMC458756:WMC458757 WVY458756:WVY458757 Q524292:Q524293 JM524292:JM524293 TI524292:TI524293 ADE524292:ADE524293 ANA524292:ANA524293 AWW524292:AWW524293 BGS524292:BGS524293 BQO524292:BQO524293 CAK524292:CAK524293 CKG524292:CKG524293 CUC524292:CUC524293 DDY524292:DDY524293 DNU524292:DNU524293 DXQ524292:DXQ524293 EHM524292:EHM524293 ERI524292:ERI524293 FBE524292:FBE524293 FLA524292:FLA524293 FUW524292:FUW524293 GES524292:GES524293 GOO524292:GOO524293 GYK524292:GYK524293 HIG524292:HIG524293 HSC524292:HSC524293 IBY524292:IBY524293 ILU524292:ILU524293 IVQ524292:IVQ524293 JFM524292:JFM524293 JPI524292:JPI524293 JZE524292:JZE524293 KJA524292:KJA524293 KSW524292:KSW524293 LCS524292:LCS524293 LMO524292:LMO524293 LWK524292:LWK524293 MGG524292:MGG524293 MQC524292:MQC524293 MZY524292:MZY524293 NJU524292:NJU524293 NTQ524292:NTQ524293 ODM524292:ODM524293 ONI524292:ONI524293 OXE524292:OXE524293 PHA524292:PHA524293 PQW524292:PQW524293 QAS524292:QAS524293 QKO524292:QKO524293 QUK524292:QUK524293 REG524292:REG524293 ROC524292:ROC524293 RXY524292:RXY524293 SHU524292:SHU524293 SRQ524292:SRQ524293 TBM524292:TBM524293 TLI524292:TLI524293 TVE524292:TVE524293 UFA524292:UFA524293 UOW524292:UOW524293 UYS524292:UYS524293 VIO524292:VIO524293 VSK524292:VSK524293 WCG524292:WCG524293 WMC524292:WMC524293 WVY524292:WVY524293 Q589828:Q589829 JM589828:JM589829 TI589828:TI589829 ADE589828:ADE589829 ANA589828:ANA589829 AWW589828:AWW589829 BGS589828:BGS589829 BQO589828:BQO589829 CAK589828:CAK589829 CKG589828:CKG589829 CUC589828:CUC589829 DDY589828:DDY589829 DNU589828:DNU589829 DXQ589828:DXQ589829 EHM589828:EHM589829 ERI589828:ERI589829 FBE589828:FBE589829 FLA589828:FLA589829 FUW589828:FUW589829 GES589828:GES589829 GOO589828:GOO589829 GYK589828:GYK589829 HIG589828:HIG589829 HSC589828:HSC589829 IBY589828:IBY589829 ILU589828:ILU589829 IVQ589828:IVQ589829 JFM589828:JFM589829 JPI589828:JPI589829 JZE589828:JZE589829 KJA589828:KJA589829 KSW589828:KSW589829 LCS589828:LCS589829 LMO589828:LMO589829 LWK589828:LWK589829 MGG589828:MGG589829 MQC589828:MQC589829 MZY589828:MZY589829 NJU589828:NJU589829 NTQ589828:NTQ589829 ODM589828:ODM589829 ONI589828:ONI589829 OXE589828:OXE589829 PHA589828:PHA589829 PQW589828:PQW589829 QAS589828:QAS589829 QKO589828:QKO589829 QUK589828:QUK589829 REG589828:REG589829 ROC589828:ROC589829 RXY589828:RXY589829 SHU589828:SHU589829 SRQ589828:SRQ589829 TBM589828:TBM589829 TLI589828:TLI589829 TVE589828:TVE589829 UFA589828:UFA589829 UOW589828:UOW589829 UYS589828:UYS589829 VIO589828:VIO589829 VSK589828:VSK589829 WCG589828:WCG589829 WMC589828:WMC589829 WVY589828:WVY589829 Q655364:Q655365 JM655364:JM655365 TI655364:TI655365 ADE655364:ADE655365 ANA655364:ANA655365 AWW655364:AWW655365 BGS655364:BGS655365 BQO655364:BQO655365 CAK655364:CAK655365 CKG655364:CKG655365 CUC655364:CUC655365 DDY655364:DDY655365 DNU655364:DNU655365 DXQ655364:DXQ655365 EHM655364:EHM655365 ERI655364:ERI655365 FBE655364:FBE655365 FLA655364:FLA655365 FUW655364:FUW655365 GES655364:GES655365 GOO655364:GOO655365 GYK655364:GYK655365 HIG655364:HIG655365 HSC655364:HSC655365 IBY655364:IBY655365 ILU655364:ILU655365 IVQ655364:IVQ655365 JFM655364:JFM655365 JPI655364:JPI655365 JZE655364:JZE655365 KJA655364:KJA655365 KSW655364:KSW655365 LCS655364:LCS655365 LMO655364:LMO655365 LWK655364:LWK655365 MGG655364:MGG655365 MQC655364:MQC655365 MZY655364:MZY655365 NJU655364:NJU655365 NTQ655364:NTQ655365 ODM655364:ODM655365 ONI655364:ONI655365 OXE655364:OXE655365 PHA655364:PHA655365 PQW655364:PQW655365 QAS655364:QAS655365 QKO655364:QKO655365 QUK655364:QUK655365 REG655364:REG655365 ROC655364:ROC655365 RXY655364:RXY655365 SHU655364:SHU655365 SRQ655364:SRQ655365 TBM655364:TBM655365 TLI655364:TLI655365 TVE655364:TVE655365 UFA655364:UFA655365 UOW655364:UOW655365 UYS655364:UYS655365 VIO655364:VIO655365 VSK655364:VSK655365 WCG655364:WCG655365 WMC655364:WMC655365 WVY655364:WVY655365 Q720900:Q720901 JM720900:JM720901 TI720900:TI720901 ADE720900:ADE720901 ANA720900:ANA720901 AWW720900:AWW720901 BGS720900:BGS720901 BQO720900:BQO720901 CAK720900:CAK720901 CKG720900:CKG720901 CUC720900:CUC720901 DDY720900:DDY720901 DNU720900:DNU720901 DXQ720900:DXQ720901 EHM720900:EHM720901 ERI720900:ERI720901 FBE720900:FBE720901 FLA720900:FLA720901 FUW720900:FUW720901 GES720900:GES720901 GOO720900:GOO720901 GYK720900:GYK720901 HIG720900:HIG720901 HSC720900:HSC720901 IBY720900:IBY720901 ILU720900:ILU720901 IVQ720900:IVQ720901 JFM720900:JFM720901 JPI720900:JPI720901 JZE720900:JZE720901 KJA720900:KJA720901 KSW720900:KSW720901 LCS720900:LCS720901 LMO720900:LMO720901 LWK720900:LWK720901 MGG720900:MGG720901 MQC720900:MQC720901 MZY720900:MZY720901 NJU720900:NJU720901 NTQ720900:NTQ720901 ODM720900:ODM720901 ONI720900:ONI720901 OXE720900:OXE720901 PHA720900:PHA720901 PQW720900:PQW720901 QAS720900:QAS720901 QKO720900:QKO720901 QUK720900:QUK720901 REG720900:REG720901 ROC720900:ROC720901 RXY720900:RXY720901 SHU720900:SHU720901 SRQ720900:SRQ720901 TBM720900:TBM720901 TLI720900:TLI720901 TVE720900:TVE720901 UFA720900:UFA720901 UOW720900:UOW720901 UYS720900:UYS720901 VIO720900:VIO720901 VSK720900:VSK720901 WCG720900:WCG720901 WMC720900:WMC720901 WVY720900:WVY720901 Q786436:Q786437 JM786436:JM786437 TI786436:TI786437 ADE786436:ADE786437 ANA786436:ANA786437 AWW786436:AWW786437 BGS786436:BGS786437 BQO786436:BQO786437 CAK786436:CAK786437 CKG786436:CKG786437 CUC786436:CUC786437 DDY786436:DDY786437 DNU786436:DNU786437 DXQ786436:DXQ786437 EHM786436:EHM786437 ERI786436:ERI786437 FBE786436:FBE786437 FLA786436:FLA786437 FUW786436:FUW786437 GES786436:GES786437 GOO786436:GOO786437 GYK786436:GYK786437 HIG786436:HIG786437 HSC786436:HSC786437 IBY786436:IBY786437 ILU786436:ILU786437 IVQ786436:IVQ786437 JFM786436:JFM786437 JPI786436:JPI786437 JZE786436:JZE786437 KJA786436:KJA786437 KSW786436:KSW786437 LCS786436:LCS786437 LMO786436:LMO786437 LWK786436:LWK786437 MGG786436:MGG786437 MQC786436:MQC786437 MZY786436:MZY786437 NJU786436:NJU786437 NTQ786436:NTQ786437 ODM786436:ODM786437 ONI786436:ONI786437 OXE786436:OXE786437 PHA786436:PHA786437 PQW786436:PQW786437 QAS786436:QAS786437 QKO786436:QKO786437 QUK786436:QUK786437 REG786436:REG786437 ROC786436:ROC786437 RXY786436:RXY786437 SHU786436:SHU786437 SRQ786436:SRQ786437 TBM786436:TBM786437 TLI786436:TLI786437 TVE786436:TVE786437 UFA786436:UFA786437 UOW786436:UOW786437 UYS786436:UYS786437 VIO786436:VIO786437 VSK786436:VSK786437 WCG786436:WCG786437 WMC786436:WMC786437 WVY786436:WVY786437 Q851972:Q851973 JM851972:JM851973 TI851972:TI851973 ADE851972:ADE851973 ANA851972:ANA851973 AWW851972:AWW851973 BGS851972:BGS851973 BQO851972:BQO851973 CAK851972:CAK851973 CKG851972:CKG851973 CUC851972:CUC851973 DDY851972:DDY851973 DNU851972:DNU851973 DXQ851972:DXQ851973 EHM851972:EHM851973 ERI851972:ERI851973 FBE851972:FBE851973 FLA851972:FLA851973 FUW851972:FUW851973 GES851972:GES851973 GOO851972:GOO851973 GYK851972:GYK851973 HIG851972:HIG851973 HSC851972:HSC851973 IBY851972:IBY851973 ILU851972:ILU851973 IVQ851972:IVQ851973 JFM851972:JFM851973 JPI851972:JPI851973 JZE851972:JZE851973 KJA851972:KJA851973 KSW851972:KSW851973 LCS851972:LCS851973 LMO851972:LMO851973 LWK851972:LWK851973 MGG851972:MGG851973 MQC851972:MQC851973 MZY851972:MZY851973 NJU851972:NJU851973 NTQ851972:NTQ851973 ODM851972:ODM851973 ONI851972:ONI851973 OXE851972:OXE851973 PHA851972:PHA851973 PQW851972:PQW851973 QAS851972:QAS851973 QKO851972:QKO851973 QUK851972:QUK851973 REG851972:REG851973 ROC851972:ROC851973 RXY851972:RXY851973 SHU851972:SHU851973 SRQ851972:SRQ851973 TBM851972:TBM851973 TLI851972:TLI851973 TVE851972:TVE851973 UFA851972:UFA851973 UOW851972:UOW851973 UYS851972:UYS851973 VIO851972:VIO851973 VSK851972:VSK851973 WCG851972:WCG851973 WMC851972:WMC851973 WVY851972:WVY851973 Q917508:Q917509 JM917508:JM917509 TI917508:TI917509 ADE917508:ADE917509 ANA917508:ANA917509 AWW917508:AWW917509 BGS917508:BGS917509 BQO917508:BQO917509 CAK917508:CAK917509 CKG917508:CKG917509 CUC917508:CUC917509 DDY917508:DDY917509 DNU917508:DNU917509 DXQ917508:DXQ917509 EHM917508:EHM917509 ERI917508:ERI917509 FBE917508:FBE917509 FLA917508:FLA917509 FUW917508:FUW917509 GES917508:GES917509 GOO917508:GOO917509 GYK917508:GYK917509 HIG917508:HIG917509 HSC917508:HSC917509 IBY917508:IBY917509 ILU917508:ILU917509 IVQ917508:IVQ917509 JFM917508:JFM917509 JPI917508:JPI917509 JZE917508:JZE917509 KJA917508:KJA917509 KSW917508:KSW917509 LCS917508:LCS917509 LMO917508:LMO917509 LWK917508:LWK917509 MGG917508:MGG917509 MQC917508:MQC917509 MZY917508:MZY917509 NJU917508:NJU917509 NTQ917508:NTQ917509 ODM917508:ODM917509 ONI917508:ONI917509 OXE917508:OXE917509 PHA917508:PHA917509 PQW917508:PQW917509 QAS917508:QAS917509 QKO917508:QKO917509 QUK917508:QUK917509 REG917508:REG917509 ROC917508:ROC917509 RXY917508:RXY917509 SHU917508:SHU917509 SRQ917508:SRQ917509 TBM917508:TBM917509 TLI917508:TLI917509 TVE917508:TVE917509 UFA917508:UFA917509 UOW917508:UOW917509 UYS917508:UYS917509 VIO917508:VIO917509 VSK917508:VSK917509 WCG917508:WCG917509 WMC917508:WMC917509 WVY917508:WVY917509 Q983044:Q983045 JM983044:JM983045 TI983044:TI983045 ADE983044:ADE983045 ANA983044:ANA983045 AWW983044:AWW983045 BGS983044:BGS983045 BQO983044:BQO983045 CAK983044:CAK983045 CKG983044:CKG983045 CUC983044:CUC983045 DDY983044:DDY983045 DNU983044:DNU983045 DXQ983044:DXQ983045 EHM983044:EHM983045 ERI983044:ERI983045 FBE983044:FBE983045 FLA983044:FLA983045 FUW983044:FUW983045 GES983044:GES983045 GOO983044:GOO983045 GYK983044:GYK983045 HIG983044:HIG983045 HSC983044:HSC983045 IBY983044:IBY983045 ILU983044:ILU983045 IVQ983044:IVQ983045 JFM983044:JFM983045 JPI983044:JPI983045 JZE983044:JZE983045 KJA983044:KJA983045 KSW983044:KSW983045 LCS983044:LCS983045 LMO983044:LMO983045 LWK983044:LWK983045 MGG983044:MGG983045 MQC983044:MQC983045 MZY983044:MZY983045 NJU983044:NJU983045 NTQ983044:NTQ983045 ODM983044:ODM983045 ONI983044:ONI983045 OXE983044:OXE983045 PHA983044:PHA983045 PQW983044:PQW983045 QAS983044:QAS983045 QKO983044:QKO983045 QUK983044:QUK983045 REG983044:REG983045 ROC983044:ROC983045 RXY983044:RXY983045 SHU983044:SHU983045 SRQ983044:SRQ983045 TBM983044:TBM983045 TLI983044:TLI983045 TVE983044:TVE983045 UFA983044:UFA983045 UOW983044:UOW983045 UYS983044:UYS983045 VIO983044:VIO983045 VSK983044:VSK983045 WCG983044:WCG983045 WMC983044:WMC983045 WVY983044:WVY983045 T4:T5 JP4:JP5 TL4:TL5 ADH4:ADH5 AND4:AND5 AWZ4:AWZ5 BGV4:BGV5 BQR4:BQR5 CAN4:CAN5 CKJ4:CKJ5 CUF4:CUF5 DEB4:DEB5 DNX4:DNX5 DXT4:DXT5 EHP4:EHP5 ERL4:ERL5 FBH4:FBH5 FLD4:FLD5 FUZ4:FUZ5 GEV4:GEV5 GOR4:GOR5 GYN4:GYN5 HIJ4:HIJ5 HSF4:HSF5 ICB4:ICB5 ILX4:ILX5 IVT4:IVT5 JFP4:JFP5 JPL4:JPL5 JZH4:JZH5 KJD4:KJD5 KSZ4:KSZ5 LCV4:LCV5 LMR4:LMR5 LWN4:LWN5 MGJ4:MGJ5 MQF4:MQF5 NAB4:NAB5 NJX4:NJX5 NTT4:NTT5 ODP4:ODP5 ONL4:ONL5 OXH4:OXH5 PHD4:PHD5 PQZ4:PQZ5 QAV4:QAV5 QKR4:QKR5 QUN4:QUN5 REJ4:REJ5 ROF4:ROF5 RYB4:RYB5 SHX4:SHX5 SRT4:SRT5 TBP4:TBP5 TLL4:TLL5 TVH4:TVH5 UFD4:UFD5 UOZ4:UOZ5 UYV4:UYV5 VIR4:VIR5 VSN4:VSN5 WCJ4:WCJ5 WMF4:WMF5 WWB4:WWB5 T65540:T65541 JP65540:JP65541 TL65540:TL65541 ADH65540:ADH65541 AND65540:AND65541 AWZ65540:AWZ65541 BGV65540:BGV65541 BQR65540:BQR65541 CAN65540:CAN65541 CKJ65540:CKJ65541 CUF65540:CUF65541 DEB65540:DEB65541 DNX65540:DNX65541 DXT65540:DXT65541 EHP65540:EHP65541 ERL65540:ERL65541 FBH65540:FBH65541 FLD65540:FLD65541 FUZ65540:FUZ65541 GEV65540:GEV65541 GOR65540:GOR65541 GYN65540:GYN65541 HIJ65540:HIJ65541 HSF65540:HSF65541 ICB65540:ICB65541 ILX65540:ILX65541 IVT65540:IVT65541 JFP65540:JFP65541 JPL65540:JPL65541 JZH65540:JZH65541 KJD65540:KJD65541 KSZ65540:KSZ65541 LCV65540:LCV65541 LMR65540:LMR65541 LWN65540:LWN65541 MGJ65540:MGJ65541 MQF65540:MQF65541 NAB65540:NAB65541 NJX65540:NJX65541 NTT65540:NTT65541 ODP65540:ODP65541 ONL65540:ONL65541 OXH65540:OXH65541 PHD65540:PHD65541 PQZ65540:PQZ65541 QAV65540:QAV65541 QKR65540:QKR65541 QUN65540:QUN65541 REJ65540:REJ65541 ROF65540:ROF65541 RYB65540:RYB65541 SHX65540:SHX65541 SRT65540:SRT65541 TBP65540:TBP65541 TLL65540:TLL65541 TVH65540:TVH65541 UFD65540:UFD65541 UOZ65540:UOZ65541 UYV65540:UYV65541 VIR65540:VIR65541 VSN65540:VSN65541 WCJ65540:WCJ65541 WMF65540:WMF65541 WWB65540:WWB65541 T131076:T131077 JP131076:JP131077 TL131076:TL131077 ADH131076:ADH131077 AND131076:AND131077 AWZ131076:AWZ131077 BGV131076:BGV131077 BQR131076:BQR131077 CAN131076:CAN131077 CKJ131076:CKJ131077 CUF131076:CUF131077 DEB131076:DEB131077 DNX131076:DNX131077 DXT131076:DXT131077 EHP131076:EHP131077 ERL131076:ERL131077 FBH131076:FBH131077 FLD131076:FLD131077 FUZ131076:FUZ131077 GEV131076:GEV131077 GOR131076:GOR131077 GYN131076:GYN131077 HIJ131076:HIJ131077 HSF131076:HSF131077 ICB131076:ICB131077 ILX131076:ILX131077 IVT131076:IVT131077 JFP131076:JFP131077 JPL131076:JPL131077 JZH131076:JZH131077 KJD131076:KJD131077 KSZ131076:KSZ131077 LCV131076:LCV131077 LMR131076:LMR131077 LWN131076:LWN131077 MGJ131076:MGJ131077 MQF131076:MQF131077 NAB131076:NAB131077 NJX131076:NJX131077 NTT131076:NTT131077 ODP131076:ODP131077 ONL131076:ONL131077 OXH131076:OXH131077 PHD131076:PHD131077 PQZ131076:PQZ131077 QAV131076:QAV131077 QKR131076:QKR131077 QUN131076:QUN131077 REJ131076:REJ131077 ROF131076:ROF131077 RYB131076:RYB131077 SHX131076:SHX131077 SRT131076:SRT131077 TBP131076:TBP131077 TLL131076:TLL131077 TVH131076:TVH131077 UFD131076:UFD131077 UOZ131076:UOZ131077 UYV131076:UYV131077 VIR131076:VIR131077 VSN131076:VSN131077 WCJ131076:WCJ131077 WMF131076:WMF131077 WWB131076:WWB131077 T196612:T196613 JP196612:JP196613 TL196612:TL196613 ADH196612:ADH196613 AND196612:AND196613 AWZ196612:AWZ196613 BGV196612:BGV196613 BQR196612:BQR196613 CAN196612:CAN196613 CKJ196612:CKJ196613 CUF196612:CUF196613 DEB196612:DEB196613 DNX196612:DNX196613 DXT196612:DXT196613 EHP196612:EHP196613 ERL196612:ERL196613 FBH196612:FBH196613 FLD196612:FLD196613 FUZ196612:FUZ196613 GEV196612:GEV196613 GOR196612:GOR196613 GYN196612:GYN196613 HIJ196612:HIJ196613 HSF196612:HSF196613 ICB196612:ICB196613 ILX196612:ILX196613 IVT196612:IVT196613 JFP196612:JFP196613 JPL196612:JPL196613 JZH196612:JZH196613 KJD196612:KJD196613 KSZ196612:KSZ196613 LCV196612:LCV196613 LMR196612:LMR196613 LWN196612:LWN196613 MGJ196612:MGJ196613 MQF196612:MQF196613 NAB196612:NAB196613 NJX196612:NJX196613 NTT196612:NTT196613 ODP196612:ODP196613 ONL196612:ONL196613 OXH196612:OXH196613 PHD196612:PHD196613 PQZ196612:PQZ196613 QAV196612:QAV196613 QKR196612:QKR196613 QUN196612:QUN196613 REJ196612:REJ196613 ROF196612:ROF196613 RYB196612:RYB196613 SHX196612:SHX196613 SRT196612:SRT196613 TBP196612:TBP196613 TLL196612:TLL196613 TVH196612:TVH196613 UFD196612:UFD196613 UOZ196612:UOZ196613 UYV196612:UYV196613 VIR196612:VIR196613 VSN196612:VSN196613 WCJ196612:WCJ196613 WMF196612:WMF196613 WWB196612:WWB196613 T262148:T262149 JP262148:JP262149 TL262148:TL262149 ADH262148:ADH262149 AND262148:AND262149 AWZ262148:AWZ262149 BGV262148:BGV262149 BQR262148:BQR262149 CAN262148:CAN262149 CKJ262148:CKJ262149 CUF262148:CUF262149 DEB262148:DEB262149 DNX262148:DNX262149 DXT262148:DXT262149 EHP262148:EHP262149 ERL262148:ERL262149 FBH262148:FBH262149 FLD262148:FLD262149 FUZ262148:FUZ262149 GEV262148:GEV262149 GOR262148:GOR262149 GYN262148:GYN262149 HIJ262148:HIJ262149 HSF262148:HSF262149 ICB262148:ICB262149 ILX262148:ILX262149 IVT262148:IVT262149 JFP262148:JFP262149 JPL262148:JPL262149 JZH262148:JZH262149 KJD262148:KJD262149 KSZ262148:KSZ262149 LCV262148:LCV262149 LMR262148:LMR262149 LWN262148:LWN262149 MGJ262148:MGJ262149 MQF262148:MQF262149 NAB262148:NAB262149 NJX262148:NJX262149 NTT262148:NTT262149 ODP262148:ODP262149 ONL262148:ONL262149 OXH262148:OXH262149 PHD262148:PHD262149 PQZ262148:PQZ262149 QAV262148:QAV262149 QKR262148:QKR262149 QUN262148:QUN262149 REJ262148:REJ262149 ROF262148:ROF262149 RYB262148:RYB262149 SHX262148:SHX262149 SRT262148:SRT262149 TBP262148:TBP262149 TLL262148:TLL262149 TVH262148:TVH262149 UFD262148:UFD262149 UOZ262148:UOZ262149 UYV262148:UYV262149 VIR262148:VIR262149 VSN262148:VSN262149 WCJ262148:WCJ262149 WMF262148:WMF262149 WWB262148:WWB262149 T327684:T327685 JP327684:JP327685 TL327684:TL327685 ADH327684:ADH327685 AND327684:AND327685 AWZ327684:AWZ327685 BGV327684:BGV327685 BQR327684:BQR327685 CAN327684:CAN327685 CKJ327684:CKJ327685 CUF327684:CUF327685 DEB327684:DEB327685 DNX327684:DNX327685 DXT327684:DXT327685 EHP327684:EHP327685 ERL327684:ERL327685 FBH327684:FBH327685 FLD327684:FLD327685 FUZ327684:FUZ327685 GEV327684:GEV327685 GOR327684:GOR327685 GYN327684:GYN327685 HIJ327684:HIJ327685 HSF327684:HSF327685 ICB327684:ICB327685 ILX327684:ILX327685 IVT327684:IVT327685 JFP327684:JFP327685 JPL327684:JPL327685 JZH327684:JZH327685 KJD327684:KJD327685 KSZ327684:KSZ327685 LCV327684:LCV327685 LMR327684:LMR327685 LWN327684:LWN327685 MGJ327684:MGJ327685 MQF327684:MQF327685 NAB327684:NAB327685 NJX327684:NJX327685 NTT327684:NTT327685 ODP327684:ODP327685 ONL327684:ONL327685 OXH327684:OXH327685 PHD327684:PHD327685 PQZ327684:PQZ327685 QAV327684:QAV327685 QKR327684:QKR327685 QUN327684:QUN327685 REJ327684:REJ327685 ROF327684:ROF327685 RYB327684:RYB327685 SHX327684:SHX327685 SRT327684:SRT327685 TBP327684:TBP327685 TLL327684:TLL327685 TVH327684:TVH327685 UFD327684:UFD327685 UOZ327684:UOZ327685 UYV327684:UYV327685 VIR327684:VIR327685 VSN327684:VSN327685 WCJ327684:WCJ327685 WMF327684:WMF327685 WWB327684:WWB327685 T393220:T393221 JP393220:JP393221 TL393220:TL393221 ADH393220:ADH393221 AND393220:AND393221 AWZ393220:AWZ393221 BGV393220:BGV393221 BQR393220:BQR393221 CAN393220:CAN393221 CKJ393220:CKJ393221 CUF393220:CUF393221 DEB393220:DEB393221 DNX393220:DNX393221 DXT393220:DXT393221 EHP393220:EHP393221 ERL393220:ERL393221 FBH393220:FBH393221 FLD393220:FLD393221 FUZ393220:FUZ393221 GEV393220:GEV393221 GOR393220:GOR393221 GYN393220:GYN393221 HIJ393220:HIJ393221 HSF393220:HSF393221 ICB393220:ICB393221 ILX393220:ILX393221 IVT393220:IVT393221 JFP393220:JFP393221 JPL393220:JPL393221 JZH393220:JZH393221 KJD393220:KJD393221 KSZ393220:KSZ393221 LCV393220:LCV393221 LMR393220:LMR393221 LWN393220:LWN393221 MGJ393220:MGJ393221 MQF393220:MQF393221 NAB393220:NAB393221 NJX393220:NJX393221 NTT393220:NTT393221 ODP393220:ODP393221 ONL393220:ONL393221 OXH393220:OXH393221 PHD393220:PHD393221 PQZ393220:PQZ393221 QAV393220:QAV393221 QKR393220:QKR393221 QUN393220:QUN393221 REJ393220:REJ393221 ROF393220:ROF393221 RYB393220:RYB393221 SHX393220:SHX393221 SRT393220:SRT393221 TBP393220:TBP393221 TLL393220:TLL393221 TVH393220:TVH393221 UFD393220:UFD393221 UOZ393220:UOZ393221 UYV393220:UYV393221 VIR393220:VIR393221 VSN393220:VSN393221 WCJ393220:WCJ393221 WMF393220:WMF393221 WWB393220:WWB393221 T458756:T458757 JP458756:JP458757 TL458756:TL458757 ADH458756:ADH458757 AND458756:AND458757 AWZ458756:AWZ458757 BGV458756:BGV458757 BQR458756:BQR458757 CAN458756:CAN458757 CKJ458756:CKJ458757 CUF458756:CUF458757 DEB458756:DEB458757 DNX458756:DNX458757 DXT458756:DXT458757 EHP458756:EHP458757 ERL458756:ERL458757 FBH458756:FBH458757 FLD458756:FLD458757 FUZ458756:FUZ458757 GEV458756:GEV458757 GOR458756:GOR458757 GYN458756:GYN458757 HIJ458756:HIJ458757 HSF458756:HSF458757 ICB458756:ICB458757 ILX458756:ILX458757 IVT458756:IVT458757 JFP458756:JFP458757 JPL458756:JPL458757 JZH458756:JZH458757 KJD458756:KJD458757 KSZ458756:KSZ458757 LCV458756:LCV458757 LMR458756:LMR458757 LWN458756:LWN458757 MGJ458756:MGJ458757 MQF458756:MQF458757 NAB458756:NAB458757 NJX458756:NJX458757 NTT458756:NTT458757 ODP458756:ODP458757 ONL458756:ONL458757 OXH458756:OXH458757 PHD458756:PHD458757 PQZ458756:PQZ458757 QAV458756:QAV458757 QKR458756:QKR458757 QUN458756:QUN458757 REJ458756:REJ458757 ROF458756:ROF458757 RYB458756:RYB458757 SHX458756:SHX458757 SRT458756:SRT458757 TBP458756:TBP458757 TLL458756:TLL458757 TVH458756:TVH458757 UFD458756:UFD458757 UOZ458756:UOZ458757 UYV458756:UYV458757 VIR458756:VIR458757 VSN458756:VSN458757 WCJ458756:WCJ458757 WMF458756:WMF458757 WWB458756:WWB458757 T524292:T524293 JP524292:JP524293 TL524292:TL524293 ADH524292:ADH524293 AND524292:AND524293 AWZ524292:AWZ524293 BGV524292:BGV524293 BQR524292:BQR524293 CAN524292:CAN524293 CKJ524292:CKJ524293 CUF524292:CUF524293 DEB524292:DEB524293 DNX524292:DNX524293 DXT524292:DXT524293 EHP524292:EHP524293 ERL524292:ERL524293 FBH524292:FBH524293 FLD524292:FLD524293 FUZ524292:FUZ524293 GEV524292:GEV524293 GOR524292:GOR524293 GYN524292:GYN524293 HIJ524292:HIJ524293 HSF524292:HSF524293 ICB524292:ICB524293 ILX524292:ILX524293 IVT524292:IVT524293 JFP524292:JFP524293 JPL524292:JPL524293 JZH524292:JZH524293 KJD524292:KJD524293 KSZ524292:KSZ524293 LCV524292:LCV524293 LMR524292:LMR524293 LWN524292:LWN524293 MGJ524292:MGJ524293 MQF524292:MQF524293 NAB524292:NAB524293 NJX524292:NJX524293 NTT524292:NTT524293 ODP524292:ODP524293 ONL524292:ONL524293 OXH524292:OXH524293 PHD524292:PHD524293 PQZ524292:PQZ524293 QAV524292:QAV524293 QKR524292:QKR524293 QUN524292:QUN524293 REJ524292:REJ524293 ROF524292:ROF524293 RYB524292:RYB524293 SHX524292:SHX524293 SRT524292:SRT524293 TBP524292:TBP524293 TLL524292:TLL524293 TVH524292:TVH524293 UFD524292:UFD524293 UOZ524292:UOZ524293 UYV524292:UYV524293 VIR524292:VIR524293 VSN524292:VSN524293 WCJ524292:WCJ524293 WMF524292:WMF524293 WWB524292:WWB524293 T589828:T589829 JP589828:JP589829 TL589828:TL589829 ADH589828:ADH589829 AND589828:AND589829 AWZ589828:AWZ589829 BGV589828:BGV589829 BQR589828:BQR589829 CAN589828:CAN589829 CKJ589828:CKJ589829 CUF589828:CUF589829 DEB589828:DEB589829 DNX589828:DNX589829 DXT589828:DXT589829 EHP589828:EHP589829 ERL589828:ERL589829 FBH589828:FBH589829 FLD589828:FLD589829 FUZ589828:FUZ589829 GEV589828:GEV589829 GOR589828:GOR589829 GYN589828:GYN589829 HIJ589828:HIJ589829 HSF589828:HSF589829 ICB589828:ICB589829 ILX589828:ILX589829 IVT589828:IVT589829 JFP589828:JFP589829 JPL589828:JPL589829 JZH589828:JZH589829 KJD589828:KJD589829 KSZ589828:KSZ589829 LCV589828:LCV589829 LMR589828:LMR589829 LWN589828:LWN589829 MGJ589828:MGJ589829 MQF589828:MQF589829 NAB589828:NAB589829 NJX589828:NJX589829 NTT589828:NTT589829 ODP589828:ODP589829 ONL589828:ONL589829 OXH589828:OXH589829 PHD589828:PHD589829 PQZ589828:PQZ589829 QAV589828:QAV589829 QKR589828:QKR589829 QUN589828:QUN589829 REJ589828:REJ589829 ROF589828:ROF589829 RYB589828:RYB589829 SHX589828:SHX589829 SRT589828:SRT589829 TBP589828:TBP589829 TLL589828:TLL589829 TVH589828:TVH589829 UFD589828:UFD589829 UOZ589828:UOZ589829 UYV589828:UYV589829 VIR589828:VIR589829 VSN589828:VSN589829 WCJ589828:WCJ589829 WMF589828:WMF589829 WWB589828:WWB589829 T655364:T655365 JP655364:JP655365 TL655364:TL655365 ADH655364:ADH655365 AND655364:AND655365 AWZ655364:AWZ655365 BGV655364:BGV655365 BQR655364:BQR655365 CAN655364:CAN655365 CKJ655364:CKJ655365 CUF655364:CUF655365 DEB655364:DEB655365 DNX655364:DNX655365 DXT655364:DXT655365 EHP655364:EHP655365 ERL655364:ERL655365 FBH655364:FBH655365 FLD655364:FLD655365 FUZ655364:FUZ655365 GEV655364:GEV655365 GOR655364:GOR655365 GYN655364:GYN655365 HIJ655364:HIJ655365 HSF655364:HSF655365 ICB655364:ICB655365 ILX655364:ILX655365 IVT655364:IVT655365 JFP655364:JFP655365 JPL655364:JPL655365 JZH655364:JZH655365 KJD655364:KJD655365 KSZ655364:KSZ655365 LCV655364:LCV655365 LMR655364:LMR655365 LWN655364:LWN655365 MGJ655364:MGJ655365 MQF655364:MQF655365 NAB655364:NAB655365 NJX655364:NJX655365 NTT655364:NTT655365 ODP655364:ODP655365 ONL655364:ONL655365 OXH655364:OXH655365 PHD655364:PHD655365 PQZ655364:PQZ655365 QAV655364:QAV655365 QKR655364:QKR655365 QUN655364:QUN655365 REJ655364:REJ655365 ROF655364:ROF655365 RYB655364:RYB655365 SHX655364:SHX655365 SRT655364:SRT655365 TBP655364:TBP655365 TLL655364:TLL655365 TVH655364:TVH655365 UFD655364:UFD655365 UOZ655364:UOZ655365 UYV655364:UYV655365 VIR655364:VIR655365 VSN655364:VSN655365 WCJ655364:WCJ655365 WMF655364:WMF655365 WWB655364:WWB655365 T720900:T720901 JP720900:JP720901 TL720900:TL720901 ADH720900:ADH720901 AND720900:AND720901 AWZ720900:AWZ720901 BGV720900:BGV720901 BQR720900:BQR720901 CAN720900:CAN720901 CKJ720900:CKJ720901 CUF720900:CUF720901 DEB720900:DEB720901 DNX720900:DNX720901 DXT720900:DXT720901 EHP720900:EHP720901 ERL720900:ERL720901 FBH720900:FBH720901 FLD720900:FLD720901 FUZ720900:FUZ720901 GEV720900:GEV720901 GOR720900:GOR720901 GYN720900:GYN720901 HIJ720900:HIJ720901 HSF720900:HSF720901 ICB720900:ICB720901 ILX720900:ILX720901 IVT720900:IVT720901 JFP720900:JFP720901 JPL720900:JPL720901 JZH720900:JZH720901 KJD720900:KJD720901 KSZ720900:KSZ720901 LCV720900:LCV720901 LMR720900:LMR720901 LWN720900:LWN720901 MGJ720900:MGJ720901 MQF720900:MQF720901 NAB720900:NAB720901 NJX720900:NJX720901 NTT720900:NTT720901 ODP720900:ODP720901 ONL720900:ONL720901 OXH720900:OXH720901 PHD720900:PHD720901 PQZ720900:PQZ720901 QAV720900:QAV720901 QKR720900:QKR720901 QUN720900:QUN720901 REJ720900:REJ720901 ROF720900:ROF720901 RYB720900:RYB720901 SHX720900:SHX720901 SRT720900:SRT720901 TBP720900:TBP720901 TLL720900:TLL720901 TVH720900:TVH720901 UFD720900:UFD720901 UOZ720900:UOZ720901 UYV720900:UYV720901 VIR720900:VIR720901 VSN720900:VSN720901 WCJ720900:WCJ720901 WMF720900:WMF720901 WWB720900:WWB720901 T786436:T786437 JP786436:JP786437 TL786436:TL786437 ADH786436:ADH786437 AND786436:AND786437 AWZ786436:AWZ786437 BGV786436:BGV786437 BQR786436:BQR786437 CAN786436:CAN786437 CKJ786436:CKJ786437 CUF786436:CUF786437 DEB786436:DEB786437 DNX786436:DNX786437 DXT786436:DXT786437 EHP786436:EHP786437 ERL786436:ERL786437 FBH786436:FBH786437 FLD786436:FLD786437 FUZ786436:FUZ786437 GEV786436:GEV786437 GOR786436:GOR786437 GYN786436:GYN786437 HIJ786436:HIJ786437 HSF786436:HSF786437 ICB786436:ICB786437 ILX786436:ILX786437 IVT786436:IVT786437 JFP786436:JFP786437 JPL786436:JPL786437 JZH786436:JZH786437 KJD786436:KJD786437 KSZ786436:KSZ786437 LCV786436:LCV786437 LMR786436:LMR786437 LWN786436:LWN786437 MGJ786436:MGJ786437 MQF786436:MQF786437 NAB786436:NAB786437 NJX786436:NJX786437 NTT786436:NTT786437 ODP786436:ODP786437 ONL786436:ONL786437 OXH786436:OXH786437 PHD786436:PHD786437 PQZ786436:PQZ786437 QAV786436:QAV786437 QKR786436:QKR786437 QUN786436:QUN786437 REJ786436:REJ786437 ROF786436:ROF786437 RYB786436:RYB786437 SHX786436:SHX786437 SRT786436:SRT786437 TBP786436:TBP786437 TLL786436:TLL786437 TVH786436:TVH786437 UFD786436:UFD786437 UOZ786436:UOZ786437 UYV786436:UYV786437 VIR786436:VIR786437 VSN786436:VSN786437 WCJ786436:WCJ786437 WMF786436:WMF786437 WWB786436:WWB786437 T851972:T851973 JP851972:JP851973 TL851972:TL851973 ADH851972:ADH851973 AND851972:AND851973 AWZ851972:AWZ851973 BGV851972:BGV851973 BQR851972:BQR851973 CAN851972:CAN851973 CKJ851972:CKJ851973 CUF851972:CUF851973 DEB851972:DEB851973 DNX851972:DNX851973 DXT851972:DXT851973 EHP851972:EHP851973 ERL851972:ERL851973 FBH851972:FBH851973 FLD851972:FLD851973 FUZ851972:FUZ851973 GEV851972:GEV851973 GOR851972:GOR851973 GYN851972:GYN851973 HIJ851972:HIJ851973 HSF851972:HSF851973 ICB851972:ICB851973 ILX851972:ILX851973 IVT851972:IVT851973 JFP851972:JFP851973 JPL851972:JPL851973 JZH851972:JZH851973 KJD851972:KJD851973 KSZ851972:KSZ851973 LCV851972:LCV851973 LMR851972:LMR851973 LWN851972:LWN851973 MGJ851972:MGJ851973 MQF851972:MQF851973 NAB851972:NAB851973 NJX851972:NJX851973 NTT851972:NTT851973 ODP851972:ODP851973 ONL851972:ONL851973 OXH851972:OXH851973 PHD851972:PHD851973 PQZ851972:PQZ851973 QAV851972:QAV851973 QKR851972:QKR851973 QUN851972:QUN851973 REJ851972:REJ851973 ROF851972:ROF851973 RYB851972:RYB851973 SHX851972:SHX851973 SRT851972:SRT851973 TBP851972:TBP851973 TLL851972:TLL851973 TVH851972:TVH851973 UFD851972:UFD851973 UOZ851972:UOZ851973 UYV851972:UYV851973 VIR851972:VIR851973 VSN851972:VSN851973 WCJ851972:WCJ851973 WMF851972:WMF851973 WWB851972:WWB851973 T917508:T917509 JP917508:JP917509 TL917508:TL917509 ADH917508:ADH917509 AND917508:AND917509 AWZ917508:AWZ917509 BGV917508:BGV917509 BQR917508:BQR917509 CAN917508:CAN917509 CKJ917508:CKJ917509 CUF917508:CUF917509 DEB917508:DEB917509 DNX917508:DNX917509 DXT917508:DXT917509 EHP917508:EHP917509 ERL917508:ERL917509 FBH917508:FBH917509 FLD917508:FLD917509 FUZ917508:FUZ917509 GEV917508:GEV917509 GOR917508:GOR917509 GYN917508:GYN917509 HIJ917508:HIJ917509 HSF917508:HSF917509 ICB917508:ICB917509 ILX917508:ILX917509 IVT917508:IVT917509 JFP917508:JFP917509 JPL917508:JPL917509 JZH917508:JZH917509 KJD917508:KJD917509 KSZ917508:KSZ917509 LCV917508:LCV917509 LMR917508:LMR917509 LWN917508:LWN917509 MGJ917508:MGJ917509 MQF917508:MQF917509 NAB917508:NAB917509 NJX917508:NJX917509 NTT917508:NTT917509 ODP917508:ODP917509 ONL917508:ONL917509 OXH917508:OXH917509 PHD917508:PHD917509 PQZ917508:PQZ917509 QAV917508:QAV917509 QKR917508:QKR917509 QUN917508:QUN917509 REJ917508:REJ917509 ROF917508:ROF917509 RYB917508:RYB917509 SHX917508:SHX917509 SRT917508:SRT917509 TBP917508:TBP917509 TLL917508:TLL917509 TVH917508:TVH917509 UFD917508:UFD917509 UOZ917508:UOZ917509 UYV917508:UYV917509 VIR917508:VIR917509 VSN917508:VSN917509 WCJ917508:WCJ917509 WMF917508:WMF917509 WWB917508:WWB917509 T983044:T983045 JP983044:JP983045 TL983044:TL983045 ADH983044:ADH983045 AND983044:AND983045 AWZ983044:AWZ983045 BGV983044:BGV983045 BQR983044:BQR983045 CAN983044:CAN983045 CKJ983044:CKJ983045 CUF983044:CUF983045 DEB983044:DEB983045 DNX983044:DNX983045 DXT983044:DXT983045 EHP983044:EHP983045 ERL983044:ERL983045 FBH983044:FBH983045 FLD983044:FLD983045 FUZ983044:FUZ983045 GEV983044:GEV983045 GOR983044:GOR983045 GYN983044:GYN983045 HIJ983044:HIJ983045 HSF983044:HSF983045 ICB983044:ICB983045 ILX983044:ILX983045 IVT983044:IVT983045 JFP983044:JFP983045 JPL983044:JPL983045 JZH983044:JZH983045 KJD983044:KJD983045 KSZ983044:KSZ983045 LCV983044:LCV983045 LMR983044:LMR983045 LWN983044:LWN983045 MGJ983044:MGJ983045 MQF983044:MQF983045 NAB983044:NAB983045 NJX983044:NJX983045 NTT983044:NTT983045 ODP983044:ODP983045 ONL983044:ONL983045 OXH983044:OXH983045 PHD983044:PHD983045 PQZ983044:PQZ983045 QAV983044:QAV983045 QKR983044:QKR983045 QUN983044:QUN983045 REJ983044:REJ983045 ROF983044:ROF983045 RYB983044:RYB983045 SHX983044:SHX983045 SRT983044:SRT983045 TBP983044:TBP983045 TLL983044:TLL983045 TVH983044:TVH983045 UFD983044:UFD983045 UOZ983044:UOZ983045 UYV983044:UYV983045 VIR983044:VIR983045 VSN983044:VSN983045 WCJ983044:WCJ983045 WMF983044:WMF983045 WWB983044:WWB983045 O8:O10 JK8:JK10 TG8:TG10 ADC8:ADC10 AMY8:AMY10 AWU8:AWU10 BGQ8:BGQ10 BQM8:BQM10 CAI8:CAI10 CKE8:CKE10 CUA8:CUA10 DDW8:DDW10 DNS8:DNS10 DXO8:DXO10 EHK8:EHK10 ERG8:ERG10 FBC8:FBC10 FKY8:FKY10 FUU8:FUU10 GEQ8:GEQ10 GOM8:GOM10 GYI8:GYI10 HIE8:HIE10 HSA8:HSA10 IBW8:IBW10 ILS8:ILS10 IVO8:IVO10 JFK8:JFK10 JPG8:JPG10 JZC8:JZC10 KIY8:KIY10 KSU8:KSU10 LCQ8:LCQ10 LMM8:LMM10 LWI8:LWI10 MGE8:MGE10 MQA8:MQA10 MZW8:MZW10 NJS8:NJS10 NTO8:NTO10 ODK8:ODK10 ONG8:ONG10 OXC8:OXC10 PGY8:PGY10 PQU8:PQU10 QAQ8:QAQ10 QKM8:QKM10 QUI8:QUI10 REE8:REE10 ROA8:ROA10 RXW8:RXW10 SHS8:SHS10 SRO8:SRO10 TBK8:TBK10 TLG8:TLG10 TVC8:TVC10 UEY8:UEY10 UOU8:UOU10 UYQ8:UYQ10 VIM8:VIM10 VSI8:VSI10 WCE8:WCE10 WMA8:WMA10 WVW8:WVW10 O65544:O65546 JK65544:JK65546 TG65544:TG65546 ADC65544:ADC65546 AMY65544:AMY65546 AWU65544:AWU65546 BGQ65544:BGQ65546 BQM65544:BQM65546 CAI65544:CAI65546 CKE65544:CKE65546 CUA65544:CUA65546 DDW65544:DDW65546 DNS65544:DNS65546 DXO65544:DXO65546 EHK65544:EHK65546 ERG65544:ERG65546 FBC65544:FBC65546 FKY65544:FKY65546 FUU65544:FUU65546 GEQ65544:GEQ65546 GOM65544:GOM65546 GYI65544:GYI65546 HIE65544:HIE65546 HSA65544:HSA65546 IBW65544:IBW65546 ILS65544:ILS65546 IVO65544:IVO65546 JFK65544:JFK65546 JPG65544:JPG65546 JZC65544:JZC65546 KIY65544:KIY65546 KSU65544:KSU65546 LCQ65544:LCQ65546 LMM65544:LMM65546 LWI65544:LWI65546 MGE65544:MGE65546 MQA65544:MQA65546 MZW65544:MZW65546 NJS65544:NJS65546 NTO65544:NTO65546 ODK65544:ODK65546 ONG65544:ONG65546 OXC65544:OXC65546 PGY65544:PGY65546 PQU65544:PQU65546 QAQ65544:QAQ65546 QKM65544:QKM65546 QUI65544:QUI65546 REE65544:REE65546 ROA65544:ROA65546 RXW65544:RXW65546 SHS65544:SHS65546 SRO65544:SRO65546 TBK65544:TBK65546 TLG65544:TLG65546 TVC65544:TVC65546 UEY65544:UEY65546 UOU65544:UOU65546 UYQ65544:UYQ65546 VIM65544:VIM65546 VSI65544:VSI65546 WCE65544:WCE65546 WMA65544:WMA65546 WVW65544:WVW65546 O131080:O131082 JK131080:JK131082 TG131080:TG131082 ADC131080:ADC131082 AMY131080:AMY131082 AWU131080:AWU131082 BGQ131080:BGQ131082 BQM131080:BQM131082 CAI131080:CAI131082 CKE131080:CKE131082 CUA131080:CUA131082 DDW131080:DDW131082 DNS131080:DNS131082 DXO131080:DXO131082 EHK131080:EHK131082 ERG131080:ERG131082 FBC131080:FBC131082 FKY131080:FKY131082 FUU131080:FUU131082 GEQ131080:GEQ131082 GOM131080:GOM131082 GYI131080:GYI131082 HIE131080:HIE131082 HSA131080:HSA131082 IBW131080:IBW131082 ILS131080:ILS131082 IVO131080:IVO131082 JFK131080:JFK131082 JPG131080:JPG131082 JZC131080:JZC131082 KIY131080:KIY131082 KSU131080:KSU131082 LCQ131080:LCQ131082 LMM131080:LMM131082 LWI131080:LWI131082 MGE131080:MGE131082 MQA131080:MQA131082 MZW131080:MZW131082 NJS131080:NJS131082 NTO131080:NTO131082 ODK131080:ODK131082 ONG131080:ONG131082 OXC131080:OXC131082 PGY131080:PGY131082 PQU131080:PQU131082 QAQ131080:QAQ131082 QKM131080:QKM131082 QUI131080:QUI131082 REE131080:REE131082 ROA131080:ROA131082 RXW131080:RXW131082 SHS131080:SHS131082 SRO131080:SRO131082 TBK131080:TBK131082 TLG131080:TLG131082 TVC131080:TVC131082 UEY131080:UEY131082 UOU131080:UOU131082 UYQ131080:UYQ131082 VIM131080:VIM131082 VSI131080:VSI131082 WCE131080:WCE131082 WMA131080:WMA131082 WVW131080:WVW131082 O196616:O196618 JK196616:JK196618 TG196616:TG196618 ADC196616:ADC196618 AMY196616:AMY196618 AWU196616:AWU196618 BGQ196616:BGQ196618 BQM196616:BQM196618 CAI196616:CAI196618 CKE196616:CKE196618 CUA196616:CUA196618 DDW196616:DDW196618 DNS196616:DNS196618 DXO196616:DXO196618 EHK196616:EHK196618 ERG196616:ERG196618 FBC196616:FBC196618 FKY196616:FKY196618 FUU196616:FUU196618 GEQ196616:GEQ196618 GOM196616:GOM196618 GYI196616:GYI196618 HIE196616:HIE196618 HSA196616:HSA196618 IBW196616:IBW196618 ILS196616:ILS196618 IVO196616:IVO196618 JFK196616:JFK196618 JPG196616:JPG196618 JZC196616:JZC196618 KIY196616:KIY196618 KSU196616:KSU196618 LCQ196616:LCQ196618 LMM196616:LMM196618 LWI196616:LWI196618 MGE196616:MGE196618 MQA196616:MQA196618 MZW196616:MZW196618 NJS196616:NJS196618 NTO196616:NTO196618 ODK196616:ODK196618 ONG196616:ONG196618 OXC196616:OXC196618 PGY196616:PGY196618 PQU196616:PQU196618 QAQ196616:QAQ196618 QKM196616:QKM196618 QUI196616:QUI196618 REE196616:REE196618 ROA196616:ROA196618 RXW196616:RXW196618 SHS196616:SHS196618 SRO196616:SRO196618 TBK196616:TBK196618 TLG196616:TLG196618 TVC196616:TVC196618 UEY196616:UEY196618 UOU196616:UOU196618 UYQ196616:UYQ196618 VIM196616:VIM196618 VSI196616:VSI196618 WCE196616:WCE196618 WMA196616:WMA196618 WVW196616:WVW196618 O262152:O262154 JK262152:JK262154 TG262152:TG262154 ADC262152:ADC262154 AMY262152:AMY262154 AWU262152:AWU262154 BGQ262152:BGQ262154 BQM262152:BQM262154 CAI262152:CAI262154 CKE262152:CKE262154 CUA262152:CUA262154 DDW262152:DDW262154 DNS262152:DNS262154 DXO262152:DXO262154 EHK262152:EHK262154 ERG262152:ERG262154 FBC262152:FBC262154 FKY262152:FKY262154 FUU262152:FUU262154 GEQ262152:GEQ262154 GOM262152:GOM262154 GYI262152:GYI262154 HIE262152:HIE262154 HSA262152:HSA262154 IBW262152:IBW262154 ILS262152:ILS262154 IVO262152:IVO262154 JFK262152:JFK262154 JPG262152:JPG262154 JZC262152:JZC262154 KIY262152:KIY262154 KSU262152:KSU262154 LCQ262152:LCQ262154 LMM262152:LMM262154 LWI262152:LWI262154 MGE262152:MGE262154 MQA262152:MQA262154 MZW262152:MZW262154 NJS262152:NJS262154 NTO262152:NTO262154 ODK262152:ODK262154 ONG262152:ONG262154 OXC262152:OXC262154 PGY262152:PGY262154 PQU262152:PQU262154 QAQ262152:QAQ262154 QKM262152:QKM262154 QUI262152:QUI262154 REE262152:REE262154 ROA262152:ROA262154 RXW262152:RXW262154 SHS262152:SHS262154 SRO262152:SRO262154 TBK262152:TBK262154 TLG262152:TLG262154 TVC262152:TVC262154 UEY262152:UEY262154 UOU262152:UOU262154 UYQ262152:UYQ262154 VIM262152:VIM262154 VSI262152:VSI262154 WCE262152:WCE262154 WMA262152:WMA262154 WVW262152:WVW262154 O327688:O327690 JK327688:JK327690 TG327688:TG327690 ADC327688:ADC327690 AMY327688:AMY327690 AWU327688:AWU327690 BGQ327688:BGQ327690 BQM327688:BQM327690 CAI327688:CAI327690 CKE327688:CKE327690 CUA327688:CUA327690 DDW327688:DDW327690 DNS327688:DNS327690 DXO327688:DXO327690 EHK327688:EHK327690 ERG327688:ERG327690 FBC327688:FBC327690 FKY327688:FKY327690 FUU327688:FUU327690 GEQ327688:GEQ327690 GOM327688:GOM327690 GYI327688:GYI327690 HIE327688:HIE327690 HSA327688:HSA327690 IBW327688:IBW327690 ILS327688:ILS327690 IVO327688:IVO327690 JFK327688:JFK327690 JPG327688:JPG327690 JZC327688:JZC327690 KIY327688:KIY327690 KSU327688:KSU327690 LCQ327688:LCQ327690 LMM327688:LMM327690 LWI327688:LWI327690 MGE327688:MGE327690 MQA327688:MQA327690 MZW327688:MZW327690 NJS327688:NJS327690 NTO327688:NTO327690 ODK327688:ODK327690 ONG327688:ONG327690 OXC327688:OXC327690 PGY327688:PGY327690 PQU327688:PQU327690 QAQ327688:QAQ327690 QKM327688:QKM327690 QUI327688:QUI327690 REE327688:REE327690 ROA327688:ROA327690 RXW327688:RXW327690 SHS327688:SHS327690 SRO327688:SRO327690 TBK327688:TBK327690 TLG327688:TLG327690 TVC327688:TVC327690 UEY327688:UEY327690 UOU327688:UOU327690 UYQ327688:UYQ327690 VIM327688:VIM327690 VSI327688:VSI327690 WCE327688:WCE327690 WMA327688:WMA327690 WVW327688:WVW327690 O393224:O393226 JK393224:JK393226 TG393224:TG393226 ADC393224:ADC393226 AMY393224:AMY393226 AWU393224:AWU393226 BGQ393224:BGQ393226 BQM393224:BQM393226 CAI393224:CAI393226 CKE393224:CKE393226 CUA393224:CUA393226 DDW393224:DDW393226 DNS393224:DNS393226 DXO393224:DXO393226 EHK393224:EHK393226 ERG393224:ERG393226 FBC393224:FBC393226 FKY393224:FKY393226 FUU393224:FUU393226 GEQ393224:GEQ393226 GOM393224:GOM393226 GYI393224:GYI393226 HIE393224:HIE393226 HSA393224:HSA393226 IBW393224:IBW393226 ILS393224:ILS393226 IVO393224:IVO393226 JFK393224:JFK393226 JPG393224:JPG393226 JZC393224:JZC393226 KIY393224:KIY393226 KSU393224:KSU393226 LCQ393224:LCQ393226 LMM393224:LMM393226 LWI393224:LWI393226 MGE393224:MGE393226 MQA393224:MQA393226 MZW393224:MZW393226 NJS393224:NJS393226 NTO393224:NTO393226 ODK393224:ODK393226 ONG393224:ONG393226 OXC393224:OXC393226 PGY393224:PGY393226 PQU393224:PQU393226 QAQ393224:QAQ393226 QKM393224:QKM393226 QUI393224:QUI393226 REE393224:REE393226 ROA393224:ROA393226 RXW393224:RXW393226 SHS393224:SHS393226 SRO393224:SRO393226 TBK393224:TBK393226 TLG393224:TLG393226 TVC393224:TVC393226 UEY393224:UEY393226 UOU393224:UOU393226 UYQ393224:UYQ393226 VIM393224:VIM393226 VSI393224:VSI393226 WCE393224:WCE393226 WMA393224:WMA393226 WVW393224:WVW393226 O458760:O458762 JK458760:JK458762 TG458760:TG458762 ADC458760:ADC458762 AMY458760:AMY458762 AWU458760:AWU458762 BGQ458760:BGQ458762 BQM458760:BQM458762 CAI458760:CAI458762 CKE458760:CKE458762 CUA458760:CUA458762 DDW458760:DDW458762 DNS458760:DNS458762 DXO458760:DXO458762 EHK458760:EHK458762 ERG458760:ERG458762 FBC458760:FBC458762 FKY458760:FKY458762 FUU458760:FUU458762 GEQ458760:GEQ458762 GOM458760:GOM458762 GYI458760:GYI458762 HIE458760:HIE458762 HSA458760:HSA458762 IBW458760:IBW458762 ILS458760:ILS458762 IVO458760:IVO458762 JFK458760:JFK458762 JPG458760:JPG458762 JZC458760:JZC458762 KIY458760:KIY458762 KSU458760:KSU458762 LCQ458760:LCQ458762 LMM458760:LMM458762 LWI458760:LWI458762 MGE458760:MGE458762 MQA458760:MQA458762 MZW458760:MZW458762 NJS458760:NJS458762 NTO458760:NTO458762 ODK458760:ODK458762 ONG458760:ONG458762 OXC458760:OXC458762 PGY458760:PGY458762 PQU458760:PQU458762 QAQ458760:QAQ458762 QKM458760:QKM458762 QUI458760:QUI458762 REE458760:REE458762 ROA458760:ROA458762 RXW458760:RXW458762 SHS458760:SHS458762 SRO458760:SRO458762 TBK458760:TBK458762 TLG458760:TLG458762 TVC458760:TVC458762 UEY458760:UEY458762 UOU458760:UOU458762 UYQ458760:UYQ458762 VIM458760:VIM458762 VSI458760:VSI458762 WCE458760:WCE458762 WMA458760:WMA458762 WVW458760:WVW458762 O524296:O524298 JK524296:JK524298 TG524296:TG524298 ADC524296:ADC524298 AMY524296:AMY524298 AWU524296:AWU524298 BGQ524296:BGQ524298 BQM524296:BQM524298 CAI524296:CAI524298 CKE524296:CKE524298 CUA524296:CUA524298 DDW524296:DDW524298 DNS524296:DNS524298 DXO524296:DXO524298 EHK524296:EHK524298 ERG524296:ERG524298 FBC524296:FBC524298 FKY524296:FKY524298 FUU524296:FUU524298 GEQ524296:GEQ524298 GOM524296:GOM524298 GYI524296:GYI524298 HIE524296:HIE524298 HSA524296:HSA524298 IBW524296:IBW524298 ILS524296:ILS524298 IVO524296:IVO524298 JFK524296:JFK524298 JPG524296:JPG524298 JZC524296:JZC524298 KIY524296:KIY524298 KSU524296:KSU524298 LCQ524296:LCQ524298 LMM524296:LMM524298 LWI524296:LWI524298 MGE524296:MGE524298 MQA524296:MQA524298 MZW524296:MZW524298 NJS524296:NJS524298 NTO524296:NTO524298 ODK524296:ODK524298 ONG524296:ONG524298 OXC524296:OXC524298 PGY524296:PGY524298 PQU524296:PQU524298 QAQ524296:QAQ524298 QKM524296:QKM524298 QUI524296:QUI524298 REE524296:REE524298 ROA524296:ROA524298 RXW524296:RXW524298 SHS524296:SHS524298 SRO524296:SRO524298 TBK524296:TBK524298 TLG524296:TLG524298 TVC524296:TVC524298 UEY524296:UEY524298 UOU524296:UOU524298 UYQ524296:UYQ524298 VIM524296:VIM524298 VSI524296:VSI524298 WCE524296:WCE524298 WMA524296:WMA524298 WVW524296:WVW524298 O589832:O589834 JK589832:JK589834 TG589832:TG589834 ADC589832:ADC589834 AMY589832:AMY589834 AWU589832:AWU589834 BGQ589832:BGQ589834 BQM589832:BQM589834 CAI589832:CAI589834 CKE589832:CKE589834 CUA589832:CUA589834 DDW589832:DDW589834 DNS589832:DNS589834 DXO589832:DXO589834 EHK589832:EHK589834 ERG589832:ERG589834 FBC589832:FBC589834 FKY589832:FKY589834 FUU589832:FUU589834 GEQ589832:GEQ589834 GOM589832:GOM589834 GYI589832:GYI589834 HIE589832:HIE589834 HSA589832:HSA589834 IBW589832:IBW589834 ILS589832:ILS589834 IVO589832:IVO589834 JFK589832:JFK589834 JPG589832:JPG589834 JZC589832:JZC589834 KIY589832:KIY589834 KSU589832:KSU589834 LCQ589832:LCQ589834 LMM589832:LMM589834 LWI589832:LWI589834 MGE589832:MGE589834 MQA589832:MQA589834 MZW589832:MZW589834 NJS589832:NJS589834 NTO589832:NTO589834 ODK589832:ODK589834 ONG589832:ONG589834 OXC589832:OXC589834 PGY589832:PGY589834 PQU589832:PQU589834 QAQ589832:QAQ589834 QKM589832:QKM589834 QUI589832:QUI589834 REE589832:REE589834 ROA589832:ROA589834 RXW589832:RXW589834 SHS589832:SHS589834 SRO589832:SRO589834 TBK589832:TBK589834 TLG589832:TLG589834 TVC589832:TVC589834 UEY589832:UEY589834 UOU589832:UOU589834 UYQ589832:UYQ589834 VIM589832:VIM589834 VSI589832:VSI589834 WCE589832:WCE589834 WMA589832:WMA589834 WVW589832:WVW589834 O655368:O655370 JK655368:JK655370 TG655368:TG655370 ADC655368:ADC655370 AMY655368:AMY655370 AWU655368:AWU655370 BGQ655368:BGQ655370 BQM655368:BQM655370 CAI655368:CAI655370 CKE655368:CKE655370 CUA655368:CUA655370 DDW655368:DDW655370 DNS655368:DNS655370 DXO655368:DXO655370 EHK655368:EHK655370 ERG655368:ERG655370 FBC655368:FBC655370 FKY655368:FKY655370 FUU655368:FUU655370 GEQ655368:GEQ655370 GOM655368:GOM655370 GYI655368:GYI655370 HIE655368:HIE655370 HSA655368:HSA655370 IBW655368:IBW655370 ILS655368:ILS655370 IVO655368:IVO655370 JFK655368:JFK655370 JPG655368:JPG655370 JZC655368:JZC655370 KIY655368:KIY655370 KSU655368:KSU655370 LCQ655368:LCQ655370 LMM655368:LMM655370 LWI655368:LWI655370 MGE655368:MGE655370 MQA655368:MQA655370 MZW655368:MZW655370 NJS655368:NJS655370 NTO655368:NTO655370 ODK655368:ODK655370 ONG655368:ONG655370 OXC655368:OXC655370 PGY655368:PGY655370 PQU655368:PQU655370 QAQ655368:QAQ655370 QKM655368:QKM655370 QUI655368:QUI655370 REE655368:REE655370 ROA655368:ROA655370 RXW655368:RXW655370 SHS655368:SHS655370 SRO655368:SRO655370 TBK655368:TBK655370 TLG655368:TLG655370 TVC655368:TVC655370 UEY655368:UEY655370 UOU655368:UOU655370 UYQ655368:UYQ655370 VIM655368:VIM655370 VSI655368:VSI655370 WCE655368:WCE655370 WMA655368:WMA655370 WVW655368:WVW655370 O720904:O720906 JK720904:JK720906 TG720904:TG720906 ADC720904:ADC720906 AMY720904:AMY720906 AWU720904:AWU720906 BGQ720904:BGQ720906 BQM720904:BQM720906 CAI720904:CAI720906 CKE720904:CKE720906 CUA720904:CUA720906 DDW720904:DDW720906 DNS720904:DNS720906 DXO720904:DXO720906 EHK720904:EHK720906 ERG720904:ERG720906 FBC720904:FBC720906 FKY720904:FKY720906 FUU720904:FUU720906 GEQ720904:GEQ720906 GOM720904:GOM720906 GYI720904:GYI720906 HIE720904:HIE720906 HSA720904:HSA720906 IBW720904:IBW720906 ILS720904:ILS720906 IVO720904:IVO720906 JFK720904:JFK720906 JPG720904:JPG720906 JZC720904:JZC720906 KIY720904:KIY720906 KSU720904:KSU720906 LCQ720904:LCQ720906 LMM720904:LMM720906 LWI720904:LWI720906 MGE720904:MGE720906 MQA720904:MQA720906 MZW720904:MZW720906 NJS720904:NJS720906 NTO720904:NTO720906 ODK720904:ODK720906 ONG720904:ONG720906 OXC720904:OXC720906 PGY720904:PGY720906 PQU720904:PQU720906 QAQ720904:QAQ720906 QKM720904:QKM720906 QUI720904:QUI720906 REE720904:REE720906 ROA720904:ROA720906 RXW720904:RXW720906 SHS720904:SHS720906 SRO720904:SRO720906 TBK720904:TBK720906 TLG720904:TLG720906 TVC720904:TVC720906 UEY720904:UEY720906 UOU720904:UOU720906 UYQ720904:UYQ720906 VIM720904:VIM720906 VSI720904:VSI720906 WCE720904:WCE720906 WMA720904:WMA720906 WVW720904:WVW720906 O786440:O786442 JK786440:JK786442 TG786440:TG786442 ADC786440:ADC786442 AMY786440:AMY786442 AWU786440:AWU786442 BGQ786440:BGQ786442 BQM786440:BQM786442 CAI786440:CAI786442 CKE786440:CKE786442 CUA786440:CUA786442 DDW786440:DDW786442 DNS786440:DNS786442 DXO786440:DXO786442 EHK786440:EHK786442 ERG786440:ERG786442 FBC786440:FBC786442 FKY786440:FKY786442 FUU786440:FUU786442 GEQ786440:GEQ786442 GOM786440:GOM786442 GYI786440:GYI786442 HIE786440:HIE786442 HSA786440:HSA786442 IBW786440:IBW786442 ILS786440:ILS786442 IVO786440:IVO786442 JFK786440:JFK786442 JPG786440:JPG786442 JZC786440:JZC786442 KIY786440:KIY786442 KSU786440:KSU786442 LCQ786440:LCQ786442 LMM786440:LMM786442 LWI786440:LWI786442 MGE786440:MGE786442 MQA786440:MQA786442 MZW786440:MZW786442 NJS786440:NJS786442 NTO786440:NTO786442 ODK786440:ODK786442 ONG786440:ONG786442 OXC786440:OXC786442 PGY786440:PGY786442 PQU786440:PQU786442 QAQ786440:QAQ786442 QKM786440:QKM786442 QUI786440:QUI786442 REE786440:REE786442 ROA786440:ROA786442 RXW786440:RXW786442 SHS786440:SHS786442 SRO786440:SRO786442 TBK786440:TBK786442 TLG786440:TLG786442 TVC786440:TVC786442 UEY786440:UEY786442 UOU786440:UOU786442 UYQ786440:UYQ786442 VIM786440:VIM786442 VSI786440:VSI786442 WCE786440:WCE786442 WMA786440:WMA786442 WVW786440:WVW786442 O851976:O851978 JK851976:JK851978 TG851976:TG851978 ADC851976:ADC851978 AMY851976:AMY851978 AWU851976:AWU851978 BGQ851976:BGQ851978 BQM851976:BQM851978 CAI851976:CAI851978 CKE851976:CKE851978 CUA851976:CUA851978 DDW851976:DDW851978 DNS851976:DNS851978 DXO851976:DXO851978 EHK851976:EHK851978 ERG851976:ERG851978 FBC851976:FBC851978 FKY851976:FKY851978 FUU851976:FUU851978 GEQ851976:GEQ851978 GOM851976:GOM851978 GYI851976:GYI851978 HIE851976:HIE851978 HSA851976:HSA851978 IBW851976:IBW851978 ILS851976:ILS851978 IVO851976:IVO851978 JFK851976:JFK851978 JPG851976:JPG851978 JZC851976:JZC851978 KIY851976:KIY851978 KSU851976:KSU851978 LCQ851976:LCQ851978 LMM851976:LMM851978 LWI851976:LWI851978 MGE851976:MGE851978 MQA851976:MQA851978 MZW851976:MZW851978 NJS851976:NJS851978 NTO851976:NTO851978 ODK851976:ODK851978 ONG851976:ONG851978 OXC851976:OXC851978 PGY851976:PGY851978 PQU851976:PQU851978 QAQ851976:QAQ851978 QKM851976:QKM851978 QUI851976:QUI851978 REE851976:REE851978 ROA851976:ROA851978 RXW851976:RXW851978 SHS851976:SHS851978 SRO851976:SRO851978 TBK851976:TBK851978 TLG851976:TLG851978 TVC851976:TVC851978 UEY851976:UEY851978 UOU851976:UOU851978 UYQ851976:UYQ851978 VIM851976:VIM851978 VSI851976:VSI851978 WCE851976:WCE851978 WMA851976:WMA851978 WVW851976:WVW851978 O917512:O917514 JK917512:JK917514 TG917512:TG917514 ADC917512:ADC917514 AMY917512:AMY917514 AWU917512:AWU917514 BGQ917512:BGQ917514 BQM917512:BQM917514 CAI917512:CAI917514 CKE917512:CKE917514 CUA917512:CUA917514 DDW917512:DDW917514 DNS917512:DNS917514 DXO917512:DXO917514 EHK917512:EHK917514 ERG917512:ERG917514 FBC917512:FBC917514 FKY917512:FKY917514 FUU917512:FUU917514 GEQ917512:GEQ917514 GOM917512:GOM917514 GYI917512:GYI917514 HIE917512:HIE917514 HSA917512:HSA917514 IBW917512:IBW917514 ILS917512:ILS917514 IVO917512:IVO917514 JFK917512:JFK917514 JPG917512:JPG917514 JZC917512:JZC917514 KIY917512:KIY917514 KSU917512:KSU917514 LCQ917512:LCQ917514 LMM917512:LMM917514 LWI917512:LWI917514 MGE917512:MGE917514 MQA917512:MQA917514 MZW917512:MZW917514 NJS917512:NJS917514 NTO917512:NTO917514 ODK917512:ODK917514 ONG917512:ONG917514 OXC917512:OXC917514 PGY917512:PGY917514 PQU917512:PQU917514 QAQ917512:QAQ917514 QKM917512:QKM917514 QUI917512:QUI917514 REE917512:REE917514 ROA917512:ROA917514 RXW917512:RXW917514 SHS917512:SHS917514 SRO917512:SRO917514 TBK917512:TBK917514 TLG917512:TLG917514 TVC917512:TVC917514 UEY917512:UEY917514 UOU917512:UOU917514 UYQ917512:UYQ917514 VIM917512:VIM917514 VSI917512:VSI917514 WCE917512:WCE917514 WMA917512:WMA917514 WVW917512:WVW917514 O983048:O983050 JK983048:JK983050 TG983048:TG983050 ADC983048:ADC983050 AMY983048:AMY983050 AWU983048:AWU983050 BGQ983048:BGQ983050 BQM983048:BQM983050 CAI983048:CAI983050 CKE983048:CKE983050 CUA983048:CUA983050 DDW983048:DDW983050 DNS983048:DNS983050 DXO983048:DXO983050 EHK983048:EHK983050 ERG983048:ERG983050 FBC983048:FBC983050 FKY983048:FKY983050 FUU983048:FUU983050 GEQ983048:GEQ983050 GOM983048:GOM983050 GYI983048:GYI983050 HIE983048:HIE983050 HSA983048:HSA983050 IBW983048:IBW983050 ILS983048:ILS983050 IVO983048:IVO983050 JFK983048:JFK983050 JPG983048:JPG983050 JZC983048:JZC983050 KIY983048:KIY983050 KSU983048:KSU983050 LCQ983048:LCQ983050 LMM983048:LMM983050 LWI983048:LWI983050 MGE983048:MGE983050 MQA983048:MQA983050 MZW983048:MZW983050 NJS983048:NJS983050 NTO983048:NTO983050 ODK983048:ODK983050 ONG983048:ONG983050 OXC983048:OXC983050 PGY983048:PGY983050 PQU983048:PQU983050 QAQ983048:QAQ983050 QKM983048:QKM983050 QUI983048:QUI983050 REE983048:REE983050 ROA983048:ROA983050 RXW983048:RXW983050 SHS983048:SHS983050 SRO983048:SRO983050 TBK983048:TBK983050 TLG983048:TLG983050 TVC983048:TVC983050 UEY983048:UEY983050 UOU983048:UOU983050 UYQ983048:UYQ983050 VIM983048:VIM983050 VSI983048:VSI983050 WCE983048:WCE983050 WMA983048:WMA983050 WVW983048:WVW983050 O6 JK6 TG6 ADC6 AMY6 AWU6 BGQ6 BQM6 CAI6 CKE6 CUA6 DDW6 DNS6 DXO6 EHK6 ERG6 FBC6 FKY6 FUU6 GEQ6 GOM6 GYI6 HIE6 HSA6 IBW6 ILS6 IVO6 JFK6 JPG6 JZC6 KIY6 KSU6 LCQ6 LMM6 LWI6 MGE6 MQA6 MZW6 NJS6 NTO6 ODK6 ONG6 OXC6 PGY6 PQU6 QAQ6 QKM6 QUI6 REE6 ROA6 RXW6 SHS6 SRO6 TBK6 TLG6 TVC6 UEY6 UOU6 UYQ6 VIM6 VSI6 WCE6 WMA6 WVW6 O65542 JK65542 TG65542 ADC65542 AMY65542 AWU65542 BGQ65542 BQM65542 CAI65542 CKE65542 CUA65542 DDW65542 DNS65542 DXO65542 EHK65542 ERG65542 FBC65542 FKY65542 FUU65542 GEQ65542 GOM65542 GYI65542 HIE65542 HSA65542 IBW65542 ILS65542 IVO65542 JFK65542 JPG65542 JZC65542 KIY65542 KSU65542 LCQ65542 LMM65542 LWI65542 MGE65542 MQA65542 MZW65542 NJS65542 NTO65542 ODK65542 ONG65542 OXC65542 PGY65542 PQU65542 QAQ65542 QKM65542 QUI65542 REE65542 ROA65542 RXW65542 SHS65542 SRO65542 TBK65542 TLG65542 TVC65542 UEY65542 UOU65542 UYQ65542 VIM65542 VSI65542 WCE65542 WMA65542 WVW65542 O131078 JK131078 TG131078 ADC131078 AMY131078 AWU131078 BGQ131078 BQM131078 CAI131078 CKE131078 CUA131078 DDW131078 DNS131078 DXO131078 EHK131078 ERG131078 FBC131078 FKY131078 FUU131078 GEQ131078 GOM131078 GYI131078 HIE131078 HSA131078 IBW131078 ILS131078 IVO131078 JFK131078 JPG131078 JZC131078 KIY131078 KSU131078 LCQ131078 LMM131078 LWI131078 MGE131078 MQA131078 MZW131078 NJS131078 NTO131078 ODK131078 ONG131078 OXC131078 PGY131078 PQU131078 QAQ131078 QKM131078 QUI131078 REE131078 ROA131078 RXW131078 SHS131078 SRO131078 TBK131078 TLG131078 TVC131078 UEY131078 UOU131078 UYQ131078 VIM131078 VSI131078 WCE131078 WMA131078 WVW131078 O196614 JK196614 TG196614 ADC196614 AMY196614 AWU196614 BGQ196614 BQM196614 CAI196614 CKE196614 CUA196614 DDW196614 DNS196614 DXO196614 EHK196614 ERG196614 FBC196614 FKY196614 FUU196614 GEQ196614 GOM196614 GYI196614 HIE196614 HSA196614 IBW196614 ILS196614 IVO196614 JFK196614 JPG196614 JZC196614 KIY196614 KSU196614 LCQ196614 LMM196614 LWI196614 MGE196614 MQA196614 MZW196614 NJS196614 NTO196614 ODK196614 ONG196614 OXC196614 PGY196614 PQU196614 QAQ196614 QKM196614 QUI196614 REE196614 ROA196614 RXW196614 SHS196614 SRO196614 TBK196614 TLG196614 TVC196614 UEY196614 UOU196614 UYQ196614 VIM196614 VSI196614 WCE196614 WMA196614 WVW196614 O262150 JK262150 TG262150 ADC262150 AMY262150 AWU262150 BGQ262150 BQM262150 CAI262150 CKE262150 CUA262150 DDW262150 DNS262150 DXO262150 EHK262150 ERG262150 FBC262150 FKY262150 FUU262150 GEQ262150 GOM262150 GYI262150 HIE262150 HSA262150 IBW262150 ILS262150 IVO262150 JFK262150 JPG262150 JZC262150 KIY262150 KSU262150 LCQ262150 LMM262150 LWI262150 MGE262150 MQA262150 MZW262150 NJS262150 NTO262150 ODK262150 ONG262150 OXC262150 PGY262150 PQU262150 QAQ262150 QKM262150 QUI262150 REE262150 ROA262150 RXW262150 SHS262150 SRO262150 TBK262150 TLG262150 TVC262150 UEY262150 UOU262150 UYQ262150 VIM262150 VSI262150 WCE262150 WMA262150 WVW262150 O327686 JK327686 TG327686 ADC327686 AMY327686 AWU327686 BGQ327686 BQM327686 CAI327686 CKE327686 CUA327686 DDW327686 DNS327686 DXO327686 EHK327686 ERG327686 FBC327686 FKY327686 FUU327686 GEQ327686 GOM327686 GYI327686 HIE327686 HSA327686 IBW327686 ILS327686 IVO327686 JFK327686 JPG327686 JZC327686 KIY327686 KSU327686 LCQ327686 LMM327686 LWI327686 MGE327686 MQA327686 MZW327686 NJS327686 NTO327686 ODK327686 ONG327686 OXC327686 PGY327686 PQU327686 QAQ327686 QKM327686 QUI327686 REE327686 ROA327686 RXW327686 SHS327686 SRO327686 TBK327686 TLG327686 TVC327686 UEY327686 UOU327686 UYQ327686 VIM327686 VSI327686 WCE327686 WMA327686 WVW327686 O393222 JK393222 TG393222 ADC393222 AMY393222 AWU393222 BGQ393222 BQM393222 CAI393222 CKE393222 CUA393222 DDW393222 DNS393222 DXO393222 EHK393222 ERG393222 FBC393222 FKY393222 FUU393222 GEQ393222 GOM393222 GYI393222 HIE393222 HSA393222 IBW393222 ILS393222 IVO393222 JFK393222 JPG393222 JZC393222 KIY393222 KSU393222 LCQ393222 LMM393222 LWI393222 MGE393222 MQA393222 MZW393222 NJS393222 NTO393222 ODK393222 ONG393222 OXC393222 PGY393222 PQU393222 QAQ393222 QKM393222 QUI393222 REE393222 ROA393222 RXW393222 SHS393222 SRO393222 TBK393222 TLG393222 TVC393222 UEY393222 UOU393222 UYQ393222 VIM393222 VSI393222 WCE393222 WMA393222 WVW393222 O458758 JK458758 TG458758 ADC458758 AMY458758 AWU458758 BGQ458758 BQM458758 CAI458758 CKE458758 CUA458758 DDW458758 DNS458758 DXO458758 EHK458758 ERG458758 FBC458758 FKY458758 FUU458758 GEQ458758 GOM458758 GYI458758 HIE458758 HSA458758 IBW458758 ILS458758 IVO458758 JFK458758 JPG458758 JZC458758 KIY458758 KSU458758 LCQ458758 LMM458758 LWI458758 MGE458758 MQA458758 MZW458758 NJS458758 NTO458758 ODK458758 ONG458758 OXC458758 PGY458758 PQU458758 QAQ458758 QKM458758 QUI458758 REE458758 ROA458758 RXW458758 SHS458758 SRO458758 TBK458758 TLG458758 TVC458758 UEY458758 UOU458758 UYQ458758 VIM458758 VSI458758 WCE458758 WMA458758 WVW458758 O524294 JK524294 TG524294 ADC524294 AMY524294 AWU524294 BGQ524294 BQM524294 CAI524294 CKE524294 CUA524294 DDW524294 DNS524294 DXO524294 EHK524294 ERG524294 FBC524294 FKY524294 FUU524294 GEQ524294 GOM524294 GYI524294 HIE524294 HSA524294 IBW524294 ILS524294 IVO524294 JFK524294 JPG524294 JZC524294 KIY524294 KSU524294 LCQ524294 LMM524294 LWI524294 MGE524294 MQA524294 MZW524294 NJS524294 NTO524294 ODK524294 ONG524294 OXC524294 PGY524294 PQU524294 QAQ524294 QKM524294 QUI524294 REE524294 ROA524294 RXW524294 SHS524294 SRO524294 TBK524294 TLG524294 TVC524294 UEY524294 UOU524294 UYQ524294 VIM524294 VSI524294 WCE524294 WMA524294 WVW524294 O589830 JK589830 TG589830 ADC589830 AMY589830 AWU589830 BGQ589830 BQM589830 CAI589830 CKE589830 CUA589830 DDW589830 DNS589830 DXO589830 EHK589830 ERG589830 FBC589830 FKY589830 FUU589830 GEQ589830 GOM589830 GYI589830 HIE589830 HSA589830 IBW589830 ILS589830 IVO589830 JFK589830 JPG589830 JZC589830 KIY589830 KSU589830 LCQ589830 LMM589830 LWI589830 MGE589830 MQA589830 MZW589830 NJS589830 NTO589830 ODK589830 ONG589830 OXC589830 PGY589830 PQU589830 QAQ589830 QKM589830 QUI589830 REE589830 ROA589830 RXW589830 SHS589830 SRO589830 TBK589830 TLG589830 TVC589830 UEY589830 UOU589830 UYQ589830 VIM589830 VSI589830 WCE589830 WMA589830 WVW589830 O655366 JK655366 TG655366 ADC655366 AMY655366 AWU655366 BGQ655366 BQM655366 CAI655366 CKE655366 CUA655366 DDW655366 DNS655366 DXO655366 EHK655366 ERG655366 FBC655366 FKY655366 FUU655366 GEQ655366 GOM655366 GYI655366 HIE655366 HSA655366 IBW655366 ILS655366 IVO655366 JFK655366 JPG655366 JZC655366 KIY655366 KSU655366 LCQ655366 LMM655366 LWI655366 MGE655366 MQA655366 MZW655366 NJS655366 NTO655366 ODK655366 ONG655366 OXC655366 PGY655366 PQU655366 QAQ655366 QKM655366 QUI655366 REE655366 ROA655366 RXW655366 SHS655366 SRO655366 TBK655366 TLG655366 TVC655366 UEY655366 UOU655366 UYQ655366 VIM655366 VSI655366 WCE655366 WMA655366 WVW655366 O720902 JK720902 TG720902 ADC720902 AMY720902 AWU720902 BGQ720902 BQM720902 CAI720902 CKE720902 CUA720902 DDW720902 DNS720902 DXO720902 EHK720902 ERG720902 FBC720902 FKY720902 FUU720902 GEQ720902 GOM720902 GYI720902 HIE720902 HSA720902 IBW720902 ILS720902 IVO720902 JFK720902 JPG720902 JZC720902 KIY720902 KSU720902 LCQ720902 LMM720902 LWI720902 MGE720902 MQA720902 MZW720902 NJS720902 NTO720902 ODK720902 ONG720902 OXC720902 PGY720902 PQU720902 QAQ720902 QKM720902 QUI720902 REE720902 ROA720902 RXW720902 SHS720902 SRO720902 TBK720902 TLG720902 TVC720902 UEY720902 UOU720902 UYQ720902 VIM720902 VSI720902 WCE720902 WMA720902 WVW720902 O786438 JK786438 TG786438 ADC786438 AMY786438 AWU786438 BGQ786438 BQM786438 CAI786438 CKE786438 CUA786438 DDW786438 DNS786438 DXO786438 EHK786438 ERG786438 FBC786438 FKY786438 FUU786438 GEQ786438 GOM786438 GYI786438 HIE786438 HSA786438 IBW786438 ILS786438 IVO786438 JFK786438 JPG786438 JZC786438 KIY786438 KSU786438 LCQ786438 LMM786438 LWI786438 MGE786438 MQA786438 MZW786438 NJS786438 NTO786438 ODK786438 ONG786438 OXC786438 PGY786438 PQU786438 QAQ786438 QKM786438 QUI786438 REE786438 ROA786438 RXW786438 SHS786438 SRO786438 TBK786438 TLG786438 TVC786438 UEY786438 UOU786438 UYQ786438 VIM786438 VSI786438 WCE786438 WMA786438 WVW786438 O851974 JK851974 TG851974 ADC851974 AMY851974 AWU851974 BGQ851974 BQM851974 CAI851974 CKE851974 CUA851974 DDW851974 DNS851974 DXO851974 EHK851974 ERG851974 FBC851974 FKY851974 FUU851974 GEQ851974 GOM851974 GYI851974 HIE851974 HSA851974 IBW851974 ILS851974 IVO851974 JFK851974 JPG851974 JZC851974 KIY851974 KSU851974 LCQ851974 LMM851974 LWI851974 MGE851974 MQA851974 MZW851974 NJS851974 NTO851974 ODK851974 ONG851974 OXC851974 PGY851974 PQU851974 QAQ851974 QKM851974 QUI851974 REE851974 ROA851974 RXW851974 SHS851974 SRO851974 TBK851974 TLG851974 TVC851974 UEY851974 UOU851974 UYQ851974 VIM851974 VSI851974 WCE851974 WMA851974 WVW851974 O917510 JK917510 TG917510 ADC917510 AMY917510 AWU917510 BGQ917510 BQM917510 CAI917510 CKE917510 CUA917510 DDW917510 DNS917510 DXO917510 EHK917510 ERG917510 FBC917510 FKY917510 FUU917510 GEQ917510 GOM917510 GYI917510 HIE917510 HSA917510 IBW917510 ILS917510 IVO917510 JFK917510 JPG917510 JZC917510 KIY917510 KSU917510 LCQ917510 LMM917510 LWI917510 MGE917510 MQA917510 MZW917510 NJS917510 NTO917510 ODK917510 ONG917510 OXC917510 PGY917510 PQU917510 QAQ917510 QKM917510 QUI917510 REE917510 ROA917510 RXW917510 SHS917510 SRO917510 TBK917510 TLG917510 TVC917510 UEY917510 UOU917510 UYQ917510 VIM917510 VSI917510 WCE917510 WMA917510 WVW917510 O983046 JK983046 TG983046 ADC983046 AMY983046 AWU983046 BGQ983046 BQM983046 CAI983046 CKE983046 CUA983046 DDW983046 DNS983046 DXO983046 EHK983046 ERG983046 FBC983046 FKY983046 FUU983046 GEQ983046 GOM983046 GYI983046 HIE983046 HSA983046 IBW983046 ILS983046 IVO983046 JFK983046 JPG983046 JZC983046 KIY983046 KSU983046 LCQ983046 LMM983046 LWI983046 MGE983046 MQA983046 MZW983046 NJS983046 NTO983046 ODK983046 ONG983046 OXC983046 PGY983046 PQU983046 QAQ983046 QKM983046 QUI983046 REE983046 ROA983046 RXW983046 SHS983046 SRO983046 TBK983046 TLG983046 TVC983046 UEY983046 UOU983046 UYQ983046 VIM983046 VSI983046 WCE983046 WMA983046 WVW983046 U6 JQ6 TM6 ADI6 ANE6 AXA6 BGW6 BQS6 CAO6 CKK6 CUG6 DEC6 DNY6 DXU6 EHQ6 ERM6 FBI6 FLE6 FVA6 GEW6 GOS6 GYO6 HIK6 HSG6 ICC6 ILY6 IVU6 JFQ6 JPM6 JZI6 KJE6 KTA6 LCW6 LMS6 LWO6 MGK6 MQG6 NAC6 NJY6 NTU6 ODQ6 ONM6 OXI6 PHE6 PRA6 QAW6 QKS6 QUO6 REK6 ROG6 RYC6 SHY6 SRU6 TBQ6 TLM6 TVI6 UFE6 UPA6 UYW6 VIS6 VSO6 WCK6 WMG6 WWC6 U65542 JQ65542 TM65542 ADI65542 ANE65542 AXA65542 BGW65542 BQS65542 CAO65542 CKK65542 CUG65542 DEC65542 DNY65542 DXU65542 EHQ65542 ERM65542 FBI65542 FLE65542 FVA65542 GEW65542 GOS65542 GYO65542 HIK65542 HSG65542 ICC65542 ILY65542 IVU65542 JFQ65542 JPM65542 JZI65542 KJE65542 KTA65542 LCW65542 LMS65542 LWO65542 MGK65542 MQG65542 NAC65542 NJY65542 NTU65542 ODQ65542 ONM65542 OXI65542 PHE65542 PRA65542 QAW65542 QKS65542 QUO65542 REK65542 ROG65542 RYC65542 SHY65542 SRU65542 TBQ65542 TLM65542 TVI65542 UFE65542 UPA65542 UYW65542 VIS65542 VSO65542 WCK65542 WMG65542 WWC65542 U131078 JQ131078 TM131078 ADI131078 ANE131078 AXA131078 BGW131078 BQS131078 CAO131078 CKK131078 CUG131078 DEC131078 DNY131078 DXU131078 EHQ131078 ERM131078 FBI131078 FLE131078 FVA131078 GEW131078 GOS131078 GYO131078 HIK131078 HSG131078 ICC131078 ILY131078 IVU131078 JFQ131078 JPM131078 JZI131078 KJE131078 KTA131078 LCW131078 LMS131078 LWO131078 MGK131078 MQG131078 NAC131078 NJY131078 NTU131078 ODQ131078 ONM131078 OXI131078 PHE131078 PRA131078 QAW131078 QKS131078 QUO131078 REK131078 ROG131078 RYC131078 SHY131078 SRU131078 TBQ131078 TLM131078 TVI131078 UFE131078 UPA131078 UYW131078 VIS131078 VSO131078 WCK131078 WMG131078 WWC131078 U196614 JQ196614 TM196614 ADI196614 ANE196614 AXA196614 BGW196614 BQS196614 CAO196614 CKK196614 CUG196614 DEC196614 DNY196614 DXU196614 EHQ196614 ERM196614 FBI196614 FLE196614 FVA196614 GEW196614 GOS196614 GYO196614 HIK196614 HSG196614 ICC196614 ILY196614 IVU196614 JFQ196614 JPM196614 JZI196614 KJE196614 KTA196614 LCW196614 LMS196614 LWO196614 MGK196614 MQG196614 NAC196614 NJY196614 NTU196614 ODQ196614 ONM196614 OXI196614 PHE196614 PRA196614 QAW196614 QKS196614 QUO196614 REK196614 ROG196614 RYC196614 SHY196614 SRU196614 TBQ196614 TLM196614 TVI196614 UFE196614 UPA196614 UYW196614 VIS196614 VSO196614 WCK196614 WMG196614 WWC196614 U262150 JQ262150 TM262150 ADI262150 ANE262150 AXA262150 BGW262150 BQS262150 CAO262150 CKK262150 CUG262150 DEC262150 DNY262150 DXU262150 EHQ262150 ERM262150 FBI262150 FLE262150 FVA262150 GEW262150 GOS262150 GYO262150 HIK262150 HSG262150 ICC262150 ILY262150 IVU262150 JFQ262150 JPM262150 JZI262150 KJE262150 KTA262150 LCW262150 LMS262150 LWO262150 MGK262150 MQG262150 NAC262150 NJY262150 NTU262150 ODQ262150 ONM262150 OXI262150 PHE262150 PRA262150 QAW262150 QKS262150 QUO262150 REK262150 ROG262150 RYC262150 SHY262150 SRU262150 TBQ262150 TLM262150 TVI262150 UFE262150 UPA262150 UYW262150 VIS262150 VSO262150 WCK262150 WMG262150 WWC262150 U327686 JQ327686 TM327686 ADI327686 ANE327686 AXA327686 BGW327686 BQS327686 CAO327686 CKK327686 CUG327686 DEC327686 DNY327686 DXU327686 EHQ327686 ERM327686 FBI327686 FLE327686 FVA327686 GEW327686 GOS327686 GYO327686 HIK327686 HSG327686 ICC327686 ILY327686 IVU327686 JFQ327686 JPM327686 JZI327686 KJE327686 KTA327686 LCW327686 LMS327686 LWO327686 MGK327686 MQG327686 NAC327686 NJY327686 NTU327686 ODQ327686 ONM327686 OXI327686 PHE327686 PRA327686 QAW327686 QKS327686 QUO327686 REK327686 ROG327686 RYC327686 SHY327686 SRU327686 TBQ327686 TLM327686 TVI327686 UFE327686 UPA327686 UYW327686 VIS327686 VSO327686 WCK327686 WMG327686 WWC327686 U393222 JQ393222 TM393222 ADI393222 ANE393222 AXA393222 BGW393222 BQS393222 CAO393222 CKK393222 CUG393222 DEC393222 DNY393222 DXU393222 EHQ393222 ERM393222 FBI393222 FLE393222 FVA393222 GEW393222 GOS393222 GYO393222 HIK393222 HSG393222 ICC393222 ILY393222 IVU393222 JFQ393222 JPM393222 JZI393222 KJE393222 KTA393222 LCW393222 LMS393222 LWO393222 MGK393222 MQG393222 NAC393222 NJY393222 NTU393222 ODQ393222 ONM393222 OXI393222 PHE393222 PRA393222 QAW393222 QKS393222 QUO393222 REK393222 ROG393222 RYC393222 SHY393222 SRU393222 TBQ393222 TLM393222 TVI393222 UFE393222 UPA393222 UYW393222 VIS393222 VSO393222 WCK393222 WMG393222 WWC393222 U458758 JQ458758 TM458758 ADI458758 ANE458758 AXA458758 BGW458758 BQS458758 CAO458758 CKK458758 CUG458758 DEC458758 DNY458758 DXU458758 EHQ458758 ERM458758 FBI458758 FLE458758 FVA458758 GEW458758 GOS458758 GYO458758 HIK458758 HSG458758 ICC458758 ILY458758 IVU458758 JFQ458758 JPM458758 JZI458758 KJE458758 KTA458758 LCW458758 LMS458758 LWO458758 MGK458758 MQG458758 NAC458758 NJY458758 NTU458758 ODQ458758 ONM458758 OXI458758 PHE458758 PRA458758 QAW458758 QKS458758 QUO458758 REK458758 ROG458758 RYC458758 SHY458758 SRU458758 TBQ458758 TLM458758 TVI458758 UFE458758 UPA458758 UYW458758 VIS458758 VSO458758 WCK458758 WMG458758 WWC458758 U524294 JQ524294 TM524294 ADI524294 ANE524294 AXA524294 BGW524294 BQS524294 CAO524294 CKK524294 CUG524294 DEC524294 DNY524294 DXU524294 EHQ524294 ERM524294 FBI524294 FLE524294 FVA524294 GEW524294 GOS524294 GYO524294 HIK524294 HSG524294 ICC524294 ILY524294 IVU524294 JFQ524294 JPM524294 JZI524294 KJE524294 KTA524294 LCW524294 LMS524294 LWO524294 MGK524294 MQG524294 NAC524294 NJY524294 NTU524294 ODQ524294 ONM524294 OXI524294 PHE524294 PRA524294 QAW524294 QKS524294 QUO524294 REK524294 ROG524294 RYC524294 SHY524294 SRU524294 TBQ524294 TLM524294 TVI524294 UFE524294 UPA524294 UYW524294 VIS524294 VSO524294 WCK524294 WMG524294 WWC524294 U589830 JQ589830 TM589830 ADI589830 ANE589830 AXA589830 BGW589830 BQS589830 CAO589830 CKK589830 CUG589830 DEC589830 DNY589830 DXU589830 EHQ589830 ERM589830 FBI589830 FLE589830 FVA589830 GEW589830 GOS589830 GYO589830 HIK589830 HSG589830 ICC589830 ILY589830 IVU589830 JFQ589830 JPM589830 JZI589830 KJE589830 KTA589830 LCW589830 LMS589830 LWO589830 MGK589830 MQG589830 NAC589830 NJY589830 NTU589830 ODQ589830 ONM589830 OXI589830 PHE589830 PRA589830 QAW589830 QKS589830 QUO589830 REK589830 ROG589830 RYC589830 SHY589830 SRU589830 TBQ589830 TLM589830 TVI589830 UFE589830 UPA589830 UYW589830 VIS589830 VSO589830 WCK589830 WMG589830 WWC589830 U655366 JQ655366 TM655366 ADI655366 ANE655366 AXA655366 BGW655366 BQS655366 CAO655366 CKK655366 CUG655366 DEC655366 DNY655366 DXU655366 EHQ655366 ERM655366 FBI655366 FLE655366 FVA655366 GEW655366 GOS655366 GYO655366 HIK655366 HSG655366 ICC655366 ILY655366 IVU655366 JFQ655366 JPM655366 JZI655366 KJE655366 KTA655366 LCW655366 LMS655366 LWO655366 MGK655366 MQG655366 NAC655366 NJY655366 NTU655366 ODQ655366 ONM655366 OXI655366 PHE655366 PRA655366 QAW655366 QKS655366 QUO655366 REK655366 ROG655366 RYC655366 SHY655366 SRU655366 TBQ655366 TLM655366 TVI655366 UFE655366 UPA655366 UYW655366 VIS655366 VSO655366 WCK655366 WMG655366 WWC655366 U720902 JQ720902 TM720902 ADI720902 ANE720902 AXA720902 BGW720902 BQS720902 CAO720902 CKK720902 CUG720902 DEC720902 DNY720902 DXU720902 EHQ720902 ERM720902 FBI720902 FLE720902 FVA720902 GEW720902 GOS720902 GYO720902 HIK720902 HSG720902 ICC720902 ILY720902 IVU720902 JFQ720902 JPM720902 JZI720902 KJE720902 KTA720902 LCW720902 LMS720902 LWO720902 MGK720902 MQG720902 NAC720902 NJY720902 NTU720902 ODQ720902 ONM720902 OXI720902 PHE720902 PRA720902 QAW720902 QKS720902 QUO720902 REK720902 ROG720902 RYC720902 SHY720902 SRU720902 TBQ720902 TLM720902 TVI720902 UFE720902 UPA720902 UYW720902 VIS720902 VSO720902 WCK720902 WMG720902 WWC720902 U786438 JQ786438 TM786438 ADI786438 ANE786438 AXA786438 BGW786438 BQS786438 CAO786438 CKK786438 CUG786438 DEC786438 DNY786438 DXU786438 EHQ786438 ERM786438 FBI786438 FLE786438 FVA786438 GEW786438 GOS786438 GYO786438 HIK786438 HSG786438 ICC786438 ILY786438 IVU786438 JFQ786438 JPM786438 JZI786438 KJE786438 KTA786438 LCW786438 LMS786438 LWO786438 MGK786438 MQG786438 NAC786438 NJY786438 NTU786438 ODQ786438 ONM786438 OXI786438 PHE786438 PRA786438 QAW786438 QKS786438 QUO786438 REK786438 ROG786438 RYC786438 SHY786438 SRU786438 TBQ786438 TLM786438 TVI786438 UFE786438 UPA786438 UYW786438 VIS786438 VSO786438 WCK786438 WMG786438 WWC786438 U851974 JQ851974 TM851974 ADI851974 ANE851974 AXA851974 BGW851974 BQS851974 CAO851974 CKK851974 CUG851974 DEC851974 DNY851974 DXU851974 EHQ851974 ERM851974 FBI851974 FLE851974 FVA851974 GEW851974 GOS851974 GYO851974 HIK851974 HSG851974 ICC851974 ILY851974 IVU851974 JFQ851974 JPM851974 JZI851974 KJE851974 KTA851974 LCW851974 LMS851974 LWO851974 MGK851974 MQG851974 NAC851974 NJY851974 NTU851974 ODQ851974 ONM851974 OXI851974 PHE851974 PRA851974 QAW851974 QKS851974 QUO851974 REK851974 ROG851974 RYC851974 SHY851974 SRU851974 TBQ851974 TLM851974 TVI851974 UFE851974 UPA851974 UYW851974 VIS851974 VSO851974 WCK851974 WMG851974 WWC851974 U917510 JQ917510 TM917510 ADI917510 ANE917510 AXA917510 BGW917510 BQS917510 CAO917510 CKK917510 CUG917510 DEC917510 DNY917510 DXU917510 EHQ917510 ERM917510 FBI917510 FLE917510 FVA917510 GEW917510 GOS917510 GYO917510 HIK917510 HSG917510 ICC917510 ILY917510 IVU917510 JFQ917510 JPM917510 JZI917510 KJE917510 KTA917510 LCW917510 LMS917510 LWO917510 MGK917510 MQG917510 NAC917510 NJY917510 NTU917510 ODQ917510 ONM917510 OXI917510 PHE917510 PRA917510 QAW917510 QKS917510 QUO917510 REK917510 ROG917510 RYC917510 SHY917510 SRU917510 TBQ917510 TLM917510 TVI917510 UFE917510 UPA917510 UYW917510 VIS917510 VSO917510 WCK917510 WMG917510 WWC917510 U983046 JQ983046 TM983046 ADI983046 ANE983046 AXA983046 BGW983046 BQS983046 CAO983046 CKK983046 CUG983046 DEC983046 DNY983046 DXU983046 EHQ983046 ERM983046 FBI983046 FLE983046 FVA983046 GEW983046 GOS983046 GYO983046 HIK983046 HSG983046 ICC983046 ILY983046 IVU983046 JFQ983046 JPM983046 JZI983046 KJE983046 KTA983046 LCW983046 LMS983046 LWO983046 MGK983046 MQG983046 NAC983046 NJY983046 NTU983046 ODQ983046 ONM983046 OXI983046 PHE983046 PRA983046 QAW983046 QKS983046 QUO983046 REK983046 ROG983046 RYC983046 SHY983046 SRU983046 TBQ983046 TLM983046 TVI983046 UFE983046 UPA983046 UYW983046 VIS983046 VSO983046 WCK983046 WMG983046 WWC983046 P7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P65543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P131079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P196615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P262151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P327687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P393223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P458759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P524295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P589831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P655367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P720903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P786439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P851975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P917511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P983047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U8:U10 JQ8:JQ10 TM8:TM10 ADI8:ADI10 ANE8:ANE10 AXA8:AXA10 BGW8:BGW10 BQS8:BQS10 CAO8:CAO10 CKK8:CKK10 CUG8:CUG10 DEC8:DEC10 DNY8:DNY10 DXU8:DXU10 EHQ8:EHQ10 ERM8:ERM10 FBI8:FBI10 FLE8:FLE10 FVA8:FVA10 GEW8:GEW10 GOS8:GOS10 GYO8:GYO10 HIK8:HIK10 HSG8:HSG10 ICC8:ICC10 ILY8:ILY10 IVU8:IVU10 JFQ8:JFQ10 JPM8:JPM10 JZI8:JZI10 KJE8:KJE10 KTA8:KTA10 LCW8:LCW10 LMS8:LMS10 LWO8:LWO10 MGK8:MGK10 MQG8:MQG10 NAC8:NAC10 NJY8:NJY10 NTU8:NTU10 ODQ8:ODQ10 ONM8:ONM10 OXI8:OXI10 PHE8:PHE10 PRA8:PRA10 QAW8:QAW10 QKS8:QKS10 QUO8:QUO10 REK8:REK10 ROG8:ROG10 RYC8:RYC10 SHY8:SHY10 SRU8:SRU10 TBQ8:TBQ10 TLM8:TLM10 TVI8:TVI10 UFE8:UFE10 UPA8:UPA10 UYW8:UYW10 VIS8:VIS10 VSO8:VSO10 WCK8:WCK10 WMG8:WMG10 WWC8:WWC10 U65544:U65546 JQ65544:JQ65546 TM65544:TM65546 ADI65544:ADI65546 ANE65544:ANE65546 AXA65544:AXA65546 BGW65544:BGW65546 BQS65544:BQS65546 CAO65544:CAO65546 CKK65544:CKK65546 CUG65544:CUG65546 DEC65544:DEC65546 DNY65544:DNY65546 DXU65544:DXU65546 EHQ65544:EHQ65546 ERM65544:ERM65546 FBI65544:FBI65546 FLE65544:FLE65546 FVA65544:FVA65546 GEW65544:GEW65546 GOS65544:GOS65546 GYO65544:GYO65546 HIK65544:HIK65546 HSG65544:HSG65546 ICC65544:ICC65546 ILY65544:ILY65546 IVU65544:IVU65546 JFQ65544:JFQ65546 JPM65544:JPM65546 JZI65544:JZI65546 KJE65544:KJE65546 KTA65544:KTA65546 LCW65544:LCW65546 LMS65544:LMS65546 LWO65544:LWO65546 MGK65544:MGK65546 MQG65544:MQG65546 NAC65544:NAC65546 NJY65544:NJY65546 NTU65544:NTU65546 ODQ65544:ODQ65546 ONM65544:ONM65546 OXI65544:OXI65546 PHE65544:PHE65546 PRA65544:PRA65546 QAW65544:QAW65546 QKS65544:QKS65546 QUO65544:QUO65546 REK65544:REK65546 ROG65544:ROG65546 RYC65544:RYC65546 SHY65544:SHY65546 SRU65544:SRU65546 TBQ65544:TBQ65546 TLM65544:TLM65546 TVI65544:TVI65546 UFE65544:UFE65546 UPA65544:UPA65546 UYW65544:UYW65546 VIS65544:VIS65546 VSO65544:VSO65546 WCK65544:WCK65546 WMG65544:WMG65546 WWC65544:WWC65546 U131080:U131082 JQ131080:JQ131082 TM131080:TM131082 ADI131080:ADI131082 ANE131080:ANE131082 AXA131080:AXA131082 BGW131080:BGW131082 BQS131080:BQS131082 CAO131080:CAO131082 CKK131080:CKK131082 CUG131080:CUG131082 DEC131080:DEC131082 DNY131080:DNY131082 DXU131080:DXU131082 EHQ131080:EHQ131082 ERM131080:ERM131082 FBI131080:FBI131082 FLE131080:FLE131082 FVA131080:FVA131082 GEW131080:GEW131082 GOS131080:GOS131082 GYO131080:GYO131082 HIK131080:HIK131082 HSG131080:HSG131082 ICC131080:ICC131082 ILY131080:ILY131082 IVU131080:IVU131082 JFQ131080:JFQ131082 JPM131080:JPM131082 JZI131080:JZI131082 KJE131080:KJE131082 KTA131080:KTA131082 LCW131080:LCW131082 LMS131080:LMS131082 LWO131080:LWO131082 MGK131080:MGK131082 MQG131080:MQG131082 NAC131080:NAC131082 NJY131080:NJY131082 NTU131080:NTU131082 ODQ131080:ODQ131082 ONM131080:ONM131082 OXI131080:OXI131082 PHE131080:PHE131082 PRA131080:PRA131082 QAW131080:QAW131082 QKS131080:QKS131082 QUO131080:QUO131082 REK131080:REK131082 ROG131080:ROG131082 RYC131080:RYC131082 SHY131080:SHY131082 SRU131080:SRU131082 TBQ131080:TBQ131082 TLM131080:TLM131082 TVI131080:TVI131082 UFE131080:UFE131082 UPA131080:UPA131082 UYW131080:UYW131082 VIS131080:VIS131082 VSO131080:VSO131082 WCK131080:WCK131082 WMG131080:WMG131082 WWC131080:WWC131082 U196616:U196618 JQ196616:JQ196618 TM196616:TM196618 ADI196616:ADI196618 ANE196616:ANE196618 AXA196616:AXA196618 BGW196616:BGW196618 BQS196616:BQS196618 CAO196616:CAO196618 CKK196616:CKK196618 CUG196616:CUG196618 DEC196616:DEC196618 DNY196616:DNY196618 DXU196616:DXU196618 EHQ196616:EHQ196618 ERM196616:ERM196618 FBI196616:FBI196618 FLE196616:FLE196618 FVA196616:FVA196618 GEW196616:GEW196618 GOS196616:GOS196618 GYO196616:GYO196618 HIK196616:HIK196618 HSG196616:HSG196618 ICC196616:ICC196618 ILY196616:ILY196618 IVU196616:IVU196618 JFQ196616:JFQ196618 JPM196616:JPM196618 JZI196616:JZI196618 KJE196616:KJE196618 KTA196616:KTA196618 LCW196616:LCW196618 LMS196616:LMS196618 LWO196616:LWO196618 MGK196616:MGK196618 MQG196616:MQG196618 NAC196616:NAC196618 NJY196616:NJY196618 NTU196616:NTU196618 ODQ196616:ODQ196618 ONM196616:ONM196618 OXI196616:OXI196618 PHE196616:PHE196618 PRA196616:PRA196618 QAW196616:QAW196618 QKS196616:QKS196618 QUO196616:QUO196618 REK196616:REK196618 ROG196616:ROG196618 RYC196616:RYC196618 SHY196616:SHY196618 SRU196616:SRU196618 TBQ196616:TBQ196618 TLM196616:TLM196618 TVI196616:TVI196618 UFE196616:UFE196618 UPA196616:UPA196618 UYW196616:UYW196618 VIS196616:VIS196618 VSO196616:VSO196618 WCK196616:WCK196618 WMG196616:WMG196618 WWC196616:WWC196618 U262152:U262154 JQ262152:JQ262154 TM262152:TM262154 ADI262152:ADI262154 ANE262152:ANE262154 AXA262152:AXA262154 BGW262152:BGW262154 BQS262152:BQS262154 CAO262152:CAO262154 CKK262152:CKK262154 CUG262152:CUG262154 DEC262152:DEC262154 DNY262152:DNY262154 DXU262152:DXU262154 EHQ262152:EHQ262154 ERM262152:ERM262154 FBI262152:FBI262154 FLE262152:FLE262154 FVA262152:FVA262154 GEW262152:GEW262154 GOS262152:GOS262154 GYO262152:GYO262154 HIK262152:HIK262154 HSG262152:HSG262154 ICC262152:ICC262154 ILY262152:ILY262154 IVU262152:IVU262154 JFQ262152:JFQ262154 JPM262152:JPM262154 JZI262152:JZI262154 KJE262152:KJE262154 KTA262152:KTA262154 LCW262152:LCW262154 LMS262152:LMS262154 LWO262152:LWO262154 MGK262152:MGK262154 MQG262152:MQG262154 NAC262152:NAC262154 NJY262152:NJY262154 NTU262152:NTU262154 ODQ262152:ODQ262154 ONM262152:ONM262154 OXI262152:OXI262154 PHE262152:PHE262154 PRA262152:PRA262154 QAW262152:QAW262154 QKS262152:QKS262154 QUO262152:QUO262154 REK262152:REK262154 ROG262152:ROG262154 RYC262152:RYC262154 SHY262152:SHY262154 SRU262152:SRU262154 TBQ262152:TBQ262154 TLM262152:TLM262154 TVI262152:TVI262154 UFE262152:UFE262154 UPA262152:UPA262154 UYW262152:UYW262154 VIS262152:VIS262154 VSO262152:VSO262154 WCK262152:WCK262154 WMG262152:WMG262154 WWC262152:WWC262154 U327688:U327690 JQ327688:JQ327690 TM327688:TM327690 ADI327688:ADI327690 ANE327688:ANE327690 AXA327688:AXA327690 BGW327688:BGW327690 BQS327688:BQS327690 CAO327688:CAO327690 CKK327688:CKK327690 CUG327688:CUG327690 DEC327688:DEC327690 DNY327688:DNY327690 DXU327688:DXU327690 EHQ327688:EHQ327690 ERM327688:ERM327690 FBI327688:FBI327690 FLE327688:FLE327690 FVA327688:FVA327690 GEW327688:GEW327690 GOS327688:GOS327690 GYO327688:GYO327690 HIK327688:HIK327690 HSG327688:HSG327690 ICC327688:ICC327690 ILY327688:ILY327690 IVU327688:IVU327690 JFQ327688:JFQ327690 JPM327688:JPM327690 JZI327688:JZI327690 KJE327688:KJE327690 KTA327688:KTA327690 LCW327688:LCW327690 LMS327688:LMS327690 LWO327688:LWO327690 MGK327688:MGK327690 MQG327688:MQG327690 NAC327688:NAC327690 NJY327688:NJY327690 NTU327688:NTU327690 ODQ327688:ODQ327690 ONM327688:ONM327690 OXI327688:OXI327690 PHE327688:PHE327690 PRA327688:PRA327690 QAW327688:QAW327690 QKS327688:QKS327690 QUO327688:QUO327690 REK327688:REK327690 ROG327688:ROG327690 RYC327688:RYC327690 SHY327688:SHY327690 SRU327688:SRU327690 TBQ327688:TBQ327690 TLM327688:TLM327690 TVI327688:TVI327690 UFE327688:UFE327690 UPA327688:UPA327690 UYW327688:UYW327690 VIS327688:VIS327690 VSO327688:VSO327690 WCK327688:WCK327690 WMG327688:WMG327690 WWC327688:WWC327690 U393224:U393226 JQ393224:JQ393226 TM393224:TM393226 ADI393224:ADI393226 ANE393224:ANE393226 AXA393224:AXA393226 BGW393224:BGW393226 BQS393224:BQS393226 CAO393224:CAO393226 CKK393224:CKK393226 CUG393224:CUG393226 DEC393224:DEC393226 DNY393224:DNY393226 DXU393224:DXU393226 EHQ393224:EHQ393226 ERM393224:ERM393226 FBI393224:FBI393226 FLE393224:FLE393226 FVA393224:FVA393226 GEW393224:GEW393226 GOS393224:GOS393226 GYO393224:GYO393226 HIK393224:HIK393226 HSG393224:HSG393226 ICC393224:ICC393226 ILY393224:ILY393226 IVU393224:IVU393226 JFQ393224:JFQ393226 JPM393224:JPM393226 JZI393224:JZI393226 KJE393224:KJE393226 KTA393224:KTA393226 LCW393224:LCW393226 LMS393224:LMS393226 LWO393224:LWO393226 MGK393224:MGK393226 MQG393224:MQG393226 NAC393224:NAC393226 NJY393224:NJY393226 NTU393224:NTU393226 ODQ393224:ODQ393226 ONM393224:ONM393226 OXI393224:OXI393226 PHE393224:PHE393226 PRA393224:PRA393226 QAW393224:QAW393226 QKS393224:QKS393226 QUO393224:QUO393226 REK393224:REK393226 ROG393224:ROG393226 RYC393224:RYC393226 SHY393224:SHY393226 SRU393224:SRU393226 TBQ393224:TBQ393226 TLM393224:TLM393226 TVI393224:TVI393226 UFE393224:UFE393226 UPA393224:UPA393226 UYW393224:UYW393226 VIS393224:VIS393226 VSO393224:VSO393226 WCK393224:WCK393226 WMG393224:WMG393226 WWC393224:WWC393226 U458760:U458762 JQ458760:JQ458762 TM458760:TM458762 ADI458760:ADI458762 ANE458760:ANE458762 AXA458760:AXA458762 BGW458760:BGW458762 BQS458760:BQS458762 CAO458760:CAO458762 CKK458760:CKK458762 CUG458760:CUG458762 DEC458760:DEC458762 DNY458760:DNY458762 DXU458760:DXU458762 EHQ458760:EHQ458762 ERM458760:ERM458762 FBI458760:FBI458762 FLE458760:FLE458762 FVA458760:FVA458762 GEW458760:GEW458762 GOS458760:GOS458762 GYO458760:GYO458762 HIK458760:HIK458762 HSG458760:HSG458762 ICC458760:ICC458762 ILY458760:ILY458762 IVU458760:IVU458762 JFQ458760:JFQ458762 JPM458760:JPM458762 JZI458760:JZI458762 KJE458760:KJE458762 KTA458760:KTA458762 LCW458760:LCW458762 LMS458760:LMS458762 LWO458760:LWO458762 MGK458760:MGK458762 MQG458760:MQG458762 NAC458760:NAC458762 NJY458760:NJY458762 NTU458760:NTU458762 ODQ458760:ODQ458762 ONM458760:ONM458762 OXI458760:OXI458762 PHE458760:PHE458762 PRA458760:PRA458762 QAW458760:QAW458762 QKS458760:QKS458762 QUO458760:QUO458762 REK458760:REK458762 ROG458760:ROG458762 RYC458760:RYC458762 SHY458760:SHY458762 SRU458760:SRU458762 TBQ458760:TBQ458762 TLM458760:TLM458762 TVI458760:TVI458762 UFE458760:UFE458762 UPA458760:UPA458762 UYW458760:UYW458762 VIS458760:VIS458762 VSO458760:VSO458762 WCK458760:WCK458762 WMG458760:WMG458762 WWC458760:WWC458762 U524296:U524298 JQ524296:JQ524298 TM524296:TM524298 ADI524296:ADI524298 ANE524296:ANE524298 AXA524296:AXA524298 BGW524296:BGW524298 BQS524296:BQS524298 CAO524296:CAO524298 CKK524296:CKK524298 CUG524296:CUG524298 DEC524296:DEC524298 DNY524296:DNY524298 DXU524296:DXU524298 EHQ524296:EHQ524298 ERM524296:ERM524298 FBI524296:FBI524298 FLE524296:FLE524298 FVA524296:FVA524298 GEW524296:GEW524298 GOS524296:GOS524298 GYO524296:GYO524298 HIK524296:HIK524298 HSG524296:HSG524298 ICC524296:ICC524298 ILY524296:ILY524298 IVU524296:IVU524298 JFQ524296:JFQ524298 JPM524296:JPM524298 JZI524296:JZI524298 KJE524296:KJE524298 KTA524296:KTA524298 LCW524296:LCW524298 LMS524296:LMS524298 LWO524296:LWO524298 MGK524296:MGK524298 MQG524296:MQG524298 NAC524296:NAC524298 NJY524296:NJY524298 NTU524296:NTU524298 ODQ524296:ODQ524298 ONM524296:ONM524298 OXI524296:OXI524298 PHE524296:PHE524298 PRA524296:PRA524298 QAW524296:QAW524298 QKS524296:QKS524298 QUO524296:QUO524298 REK524296:REK524298 ROG524296:ROG524298 RYC524296:RYC524298 SHY524296:SHY524298 SRU524296:SRU524298 TBQ524296:TBQ524298 TLM524296:TLM524298 TVI524296:TVI524298 UFE524296:UFE524298 UPA524296:UPA524298 UYW524296:UYW524298 VIS524296:VIS524298 VSO524296:VSO524298 WCK524296:WCK524298 WMG524296:WMG524298 WWC524296:WWC524298 U589832:U589834 JQ589832:JQ589834 TM589832:TM589834 ADI589832:ADI589834 ANE589832:ANE589834 AXA589832:AXA589834 BGW589832:BGW589834 BQS589832:BQS589834 CAO589832:CAO589834 CKK589832:CKK589834 CUG589832:CUG589834 DEC589832:DEC589834 DNY589832:DNY589834 DXU589832:DXU589834 EHQ589832:EHQ589834 ERM589832:ERM589834 FBI589832:FBI589834 FLE589832:FLE589834 FVA589832:FVA589834 GEW589832:GEW589834 GOS589832:GOS589834 GYO589832:GYO589834 HIK589832:HIK589834 HSG589832:HSG589834 ICC589832:ICC589834 ILY589832:ILY589834 IVU589832:IVU589834 JFQ589832:JFQ589834 JPM589832:JPM589834 JZI589832:JZI589834 KJE589832:KJE589834 KTA589832:KTA589834 LCW589832:LCW589834 LMS589832:LMS589834 LWO589832:LWO589834 MGK589832:MGK589834 MQG589832:MQG589834 NAC589832:NAC589834 NJY589832:NJY589834 NTU589832:NTU589834 ODQ589832:ODQ589834 ONM589832:ONM589834 OXI589832:OXI589834 PHE589832:PHE589834 PRA589832:PRA589834 QAW589832:QAW589834 QKS589832:QKS589834 QUO589832:QUO589834 REK589832:REK589834 ROG589832:ROG589834 RYC589832:RYC589834 SHY589832:SHY589834 SRU589832:SRU589834 TBQ589832:TBQ589834 TLM589832:TLM589834 TVI589832:TVI589834 UFE589832:UFE589834 UPA589832:UPA589834 UYW589832:UYW589834 VIS589832:VIS589834 VSO589832:VSO589834 WCK589832:WCK589834 WMG589832:WMG589834 WWC589832:WWC589834 U655368:U655370 JQ655368:JQ655370 TM655368:TM655370 ADI655368:ADI655370 ANE655368:ANE655370 AXA655368:AXA655370 BGW655368:BGW655370 BQS655368:BQS655370 CAO655368:CAO655370 CKK655368:CKK655370 CUG655368:CUG655370 DEC655368:DEC655370 DNY655368:DNY655370 DXU655368:DXU655370 EHQ655368:EHQ655370 ERM655368:ERM655370 FBI655368:FBI655370 FLE655368:FLE655370 FVA655368:FVA655370 GEW655368:GEW655370 GOS655368:GOS655370 GYO655368:GYO655370 HIK655368:HIK655370 HSG655368:HSG655370 ICC655368:ICC655370 ILY655368:ILY655370 IVU655368:IVU655370 JFQ655368:JFQ655370 JPM655368:JPM655370 JZI655368:JZI655370 KJE655368:KJE655370 KTA655368:KTA655370 LCW655368:LCW655370 LMS655368:LMS655370 LWO655368:LWO655370 MGK655368:MGK655370 MQG655368:MQG655370 NAC655368:NAC655370 NJY655368:NJY655370 NTU655368:NTU655370 ODQ655368:ODQ655370 ONM655368:ONM655370 OXI655368:OXI655370 PHE655368:PHE655370 PRA655368:PRA655370 QAW655368:QAW655370 QKS655368:QKS655370 QUO655368:QUO655370 REK655368:REK655370 ROG655368:ROG655370 RYC655368:RYC655370 SHY655368:SHY655370 SRU655368:SRU655370 TBQ655368:TBQ655370 TLM655368:TLM655370 TVI655368:TVI655370 UFE655368:UFE655370 UPA655368:UPA655370 UYW655368:UYW655370 VIS655368:VIS655370 VSO655368:VSO655370 WCK655368:WCK655370 WMG655368:WMG655370 WWC655368:WWC655370 U720904:U720906 JQ720904:JQ720906 TM720904:TM720906 ADI720904:ADI720906 ANE720904:ANE720906 AXA720904:AXA720906 BGW720904:BGW720906 BQS720904:BQS720906 CAO720904:CAO720906 CKK720904:CKK720906 CUG720904:CUG720906 DEC720904:DEC720906 DNY720904:DNY720906 DXU720904:DXU720906 EHQ720904:EHQ720906 ERM720904:ERM720906 FBI720904:FBI720906 FLE720904:FLE720906 FVA720904:FVA720906 GEW720904:GEW720906 GOS720904:GOS720906 GYO720904:GYO720906 HIK720904:HIK720906 HSG720904:HSG720906 ICC720904:ICC720906 ILY720904:ILY720906 IVU720904:IVU720906 JFQ720904:JFQ720906 JPM720904:JPM720906 JZI720904:JZI720906 KJE720904:KJE720906 KTA720904:KTA720906 LCW720904:LCW720906 LMS720904:LMS720906 LWO720904:LWO720906 MGK720904:MGK720906 MQG720904:MQG720906 NAC720904:NAC720906 NJY720904:NJY720906 NTU720904:NTU720906 ODQ720904:ODQ720906 ONM720904:ONM720906 OXI720904:OXI720906 PHE720904:PHE720906 PRA720904:PRA720906 QAW720904:QAW720906 QKS720904:QKS720906 QUO720904:QUO720906 REK720904:REK720906 ROG720904:ROG720906 RYC720904:RYC720906 SHY720904:SHY720906 SRU720904:SRU720906 TBQ720904:TBQ720906 TLM720904:TLM720906 TVI720904:TVI720906 UFE720904:UFE720906 UPA720904:UPA720906 UYW720904:UYW720906 VIS720904:VIS720906 VSO720904:VSO720906 WCK720904:WCK720906 WMG720904:WMG720906 WWC720904:WWC720906 U786440:U786442 JQ786440:JQ786442 TM786440:TM786442 ADI786440:ADI786442 ANE786440:ANE786442 AXA786440:AXA786442 BGW786440:BGW786442 BQS786440:BQS786442 CAO786440:CAO786442 CKK786440:CKK786442 CUG786440:CUG786442 DEC786440:DEC786442 DNY786440:DNY786442 DXU786440:DXU786442 EHQ786440:EHQ786442 ERM786440:ERM786442 FBI786440:FBI786442 FLE786440:FLE786442 FVA786440:FVA786442 GEW786440:GEW786442 GOS786440:GOS786442 GYO786440:GYO786442 HIK786440:HIK786442 HSG786440:HSG786442 ICC786440:ICC786442 ILY786440:ILY786442 IVU786440:IVU786442 JFQ786440:JFQ786442 JPM786440:JPM786442 JZI786440:JZI786442 KJE786440:KJE786442 KTA786440:KTA786442 LCW786440:LCW786442 LMS786440:LMS786442 LWO786440:LWO786442 MGK786440:MGK786442 MQG786440:MQG786442 NAC786440:NAC786442 NJY786440:NJY786442 NTU786440:NTU786442 ODQ786440:ODQ786442 ONM786440:ONM786442 OXI786440:OXI786442 PHE786440:PHE786442 PRA786440:PRA786442 QAW786440:QAW786442 QKS786440:QKS786442 QUO786440:QUO786442 REK786440:REK786442 ROG786440:ROG786442 RYC786440:RYC786442 SHY786440:SHY786442 SRU786440:SRU786442 TBQ786440:TBQ786442 TLM786440:TLM786442 TVI786440:TVI786442 UFE786440:UFE786442 UPA786440:UPA786442 UYW786440:UYW786442 VIS786440:VIS786442 VSO786440:VSO786442 WCK786440:WCK786442 WMG786440:WMG786442 WWC786440:WWC786442 U851976:U851978 JQ851976:JQ851978 TM851976:TM851978 ADI851976:ADI851978 ANE851976:ANE851978 AXA851976:AXA851978 BGW851976:BGW851978 BQS851976:BQS851978 CAO851976:CAO851978 CKK851976:CKK851978 CUG851976:CUG851978 DEC851976:DEC851978 DNY851976:DNY851978 DXU851976:DXU851978 EHQ851976:EHQ851978 ERM851976:ERM851978 FBI851976:FBI851978 FLE851976:FLE851978 FVA851976:FVA851978 GEW851976:GEW851978 GOS851976:GOS851978 GYO851976:GYO851978 HIK851976:HIK851978 HSG851976:HSG851978 ICC851976:ICC851978 ILY851976:ILY851978 IVU851976:IVU851978 JFQ851976:JFQ851978 JPM851976:JPM851978 JZI851976:JZI851978 KJE851976:KJE851978 KTA851976:KTA851978 LCW851976:LCW851978 LMS851976:LMS851978 LWO851976:LWO851978 MGK851976:MGK851978 MQG851976:MQG851978 NAC851976:NAC851978 NJY851976:NJY851978 NTU851976:NTU851978 ODQ851976:ODQ851978 ONM851976:ONM851978 OXI851976:OXI851978 PHE851976:PHE851978 PRA851976:PRA851978 QAW851976:QAW851978 QKS851976:QKS851978 QUO851976:QUO851978 REK851976:REK851978 ROG851976:ROG851978 RYC851976:RYC851978 SHY851976:SHY851978 SRU851976:SRU851978 TBQ851976:TBQ851978 TLM851976:TLM851978 TVI851976:TVI851978 UFE851976:UFE851978 UPA851976:UPA851978 UYW851976:UYW851978 VIS851976:VIS851978 VSO851976:VSO851978 WCK851976:WCK851978 WMG851976:WMG851978 WWC851976:WWC851978 U917512:U917514 JQ917512:JQ917514 TM917512:TM917514 ADI917512:ADI917514 ANE917512:ANE917514 AXA917512:AXA917514 BGW917512:BGW917514 BQS917512:BQS917514 CAO917512:CAO917514 CKK917512:CKK917514 CUG917512:CUG917514 DEC917512:DEC917514 DNY917512:DNY917514 DXU917512:DXU917514 EHQ917512:EHQ917514 ERM917512:ERM917514 FBI917512:FBI917514 FLE917512:FLE917514 FVA917512:FVA917514 GEW917512:GEW917514 GOS917512:GOS917514 GYO917512:GYO917514 HIK917512:HIK917514 HSG917512:HSG917514 ICC917512:ICC917514 ILY917512:ILY917514 IVU917512:IVU917514 JFQ917512:JFQ917514 JPM917512:JPM917514 JZI917512:JZI917514 KJE917512:KJE917514 KTA917512:KTA917514 LCW917512:LCW917514 LMS917512:LMS917514 LWO917512:LWO917514 MGK917512:MGK917514 MQG917512:MQG917514 NAC917512:NAC917514 NJY917512:NJY917514 NTU917512:NTU917514 ODQ917512:ODQ917514 ONM917512:ONM917514 OXI917512:OXI917514 PHE917512:PHE917514 PRA917512:PRA917514 QAW917512:QAW917514 QKS917512:QKS917514 QUO917512:QUO917514 REK917512:REK917514 ROG917512:ROG917514 RYC917512:RYC917514 SHY917512:SHY917514 SRU917512:SRU917514 TBQ917512:TBQ917514 TLM917512:TLM917514 TVI917512:TVI917514 UFE917512:UFE917514 UPA917512:UPA917514 UYW917512:UYW917514 VIS917512:VIS917514 VSO917512:VSO917514 WCK917512:WCK917514 WMG917512:WMG917514 WWC917512:WWC917514 U983048:U983050 JQ983048:JQ983050 TM983048:TM983050 ADI983048:ADI983050 ANE983048:ANE983050 AXA983048:AXA983050 BGW983048:BGW983050 BQS983048:BQS983050 CAO983048:CAO983050 CKK983048:CKK983050 CUG983048:CUG983050 DEC983048:DEC983050 DNY983048:DNY983050 DXU983048:DXU983050 EHQ983048:EHQ983050 ERM983048:ERM983050 FBI983048:FBI983050 FLE983048:FLE983050 FVA983048:FVA983050 GEW983048:GEW983050 GOS983048:GOS983050 GYO983048:GYO983050 HIK983048:HIK983050 HSG983048:HSG983050 ICC983048:ICC983050 ILY983048:ILY983050 IVU983048:IVU983050 JFQ983048:JFQ983050 JPM983048:JPM983050 JZI983048:JZI983050 KJE983048:KJE983050 KTA983048:KTA983050 LCW983048:LCW983050 LMS983048:LMS983050 LWO983048:LWO983050 MGK983048:MGK983050 MQG983048:MQG983050 NAC983048:NAC983050 NJY983048:NJY983050 NTU983048:NTU983050 ODQ983048:ODQ983050 ONM983048:ONM983050 OXI983048:OXI983050 PHE983048:PHE983050 PRA983048:PRA983050 QAW983048:QAW983050 QKS983048:QKS983050 QUO983048:QUO983050 REK983048:REK983050 ROG983048:ROG983050 RYC983048:RYC983050 SHY983048:SHY983050 SRU983048:SRU983050 TBQ983048:TBQ983050 TLM983048:TLM983050 TVI983048:TVI983050 UFE983048:UFE983050 UPA983048:UPA983050 UYW983048:UYW983050 VIS983048:VIS983050 VSO983048:VSO983050 WCK983048:WCK983050 WMG983048:WMG983050 WWC983048:WWC983050 I6:I11 JE6:JE11 TA6:TA11 ACW6:ACW11 AMS6:AMS11 AWO6:AWO11 BGK6:BGK11 BQG6:BQG11 CAC6:CAC11 CJY6:CJY11 CTU6:CTU11 DDQ6:DDQ11 DNM6:DNM11 DXI6:DXI11 EHE6:EHE11 ERA6:ERA11 FAW6:FAW11 FKS6:FKS11 FUO6:FUO11 GEK6:GEK11 GOG6:GOG11 GYC6:GYC11 HHY6:HHY11 HRU6:HRU11 IBQ6:IBQ11 ILM6:ILM11 IVI6:IVI11 JFE6:JFE11 JPA6:JPA11 JYW6:JYW11 KIS6:KIS11 KSO6:KSO11 LCK6:LCK11 LMG6:LMG11 LWC6:LWC11 MFY6:MFY11 MPU6:MPU11 MZQ6:MZQ11 NJM6:NJM11 NTI6:NTI11 ODE6:ODE11 ONA6:ONA11 OWW6:OWW11 PGS6:PGS11 PQO6:PQO11 QAK6:QAK11 QKG6:QKG11 QUC6:QUC11 RDY6:RDY11 RNU6:RNU11 RXQ6:RXQ11 SHM6:SHM11 SRI6:SRI11 TBE6:TBE11 TLA6:TLA11 TUW6:TUW11 UES6:UES11 UOO6:UOO11 UYK6:UYK11 VIG6:VIG11 VSC6:VSC11 WBY6:WBY11 WLU6:WLU11 WVQ6:WVQ11 I65542:I65547 JE65542:JE65547 TA65542:TA65547 ACW65542:ACW65547 AMS65542:AMS65547 AWO65542:AWO65547 BGK65542:BGK65547 BQG65542:BQG65547 CAC65542:CAC65547 CJY65542:CJY65547 CTU65542:CTU65547 DDQ65542:DDQ65547 DNM65542:DNM65547 DXI65542:DXI65547 EHE65542:EHE65547 ERA65542:ERA65547 FAW65542:FAW65547 FKS65542:FKS65547 FUO65542:FUO65547 GEK65542:GEK65547 GOG65542:GOG65547 GYC65542:GYC65547 HHY65542:HHY65547 HRU65542:HRU65547 IBQ65542:IBQ65547 ILM65542:ILM65547 IVI65542:IVI65547 JFE65542:JFE65547 JPA65542:JPA65547 JYW65542:JYW65547 KIS65542:KIS65547 KSO65542:KSO65547 LCK65542:LCK65547 LMG65542:LMG65547 LWC65542:LWC65547 MFY65542:MFY65547 MPU65542:MPU65547 MZQ65542:MZQ65547 NJM65542:NJM65547 NTI65542:NTI65547 ODE65542:ODE65547 ONA65542:ONA65547 OWW65542:OWW65547 PGS65542:PGS65547 PQO65542:PQO65547 QAK65542:QAK65547 QKG65542:QKG65547 QUC65542:QUC65547 RDY65542:RDY65547 RNU65542:RNU65547 RXQ65542:RXQ65547 SHM65542:SHM65547 SRI65542:SRI65547 TBE65542:TBE65547 TLA65542:TLA65547 TUW65542:TUW65547 UES65542:UES65547 UOO65542:UOO65547 UYK65542:UYK65547 VIG65542:VIG65547 VSC65542:VSC65547 WBY65542:WBY65547 WLU65542:WLU65547 WVQ65542:WVQ65547 I131078:I131083 JE131078:JE131083 TA131078:TA131083 ACW131078:ACW131083 AMS131078:AMS131083 AWO131078:AWO131083 BGK131078:BGK131083 BQG131078:BQG131083 CAC131078:CAC131083 CJY131078:CJY131083 CTU131078:CTU131083 DDQ131078:DDQ131083 DNM131078:DNM131083 DXI131078:DXI131083 EHE131078:EHE131083 ERA131078:ERA131083 FAW131078:FAW131083 FKS131078:FKS131083 FUO131078:FUO131083 GEK131078:GEK131083 GOG131078:GOG131083 GYC131078:GYC131083 HHY131078:HHY131083 HRU131078:HRU131083 IBQ131078:IBQ131083 ILM131078:ILM131083 IVI131078:IVI131083 JFE131078:JFE131083 JPA131078:JPA131083 JYW131078:JYW131083 KIS131078:KIS131083 KSO131078:KSO131083 LCK131078:LCK131083 LMG131078:LMG131083 LWC131078:LWC131083 MFY131078:MFY131083 MPU131078:MPU131083 MZQ131078:MZQ131083 NJM131078:NJM131083 NTI131078:NTI131083 ODE131078:ODE131083 ONA131078:ONA131083 OWW131078:OWW131083 PGS131078:PGS131083 PQO131078:PQO131083 QAK131078:QAK131083 QKG131078:QKG131083 QUC131078:QUC131083 RDY131078:RDY131083 RNU131078:RNU131083 RXQ131078:RXQ131083 SHM131078:SHM131083 SRI131078:SRI131083 TBE131078:TBE131083 TLA131078:TLA131083 TUW131078:TUW131083 UES131078:UES131083 UOO131078:UOO131083 UYK131078:UYK131083 VIG131078:VIG131083 VSC131078:VSC131083 WBY131078:WBY131083 WLU131078:WLU131083 WVQ131078:WVQ131083 I196614:I196619 JE196614:JE196619 TA196614:TA196619 ACW196614:ACW196619 AMS196614:AMS196619 AWO196614:AWO196619 BGK196614:BGK196619 BQG196614:BQG196619 CAC196614:CAC196619 CJY196614:CJY196619 CTU196614:CTU196619 DDQ196614:DDQ196619 DNM196614:DNM196619 DXI196614:DXI196619 EHE196614:EHE196619 ERA196614:ERA196619 FAW196614:FAW196619 FKS196614:FKS196619 FUO196614:FUO196619 GEK196614:GEK196619 GOG196614:GOG196619 GYC196614:GYC196619 HHY196614:HHY196619 HRU196614:HRU196619 IBQ196614:IBQ196619 ILM196614:ILM196619 IVI196614:IVI196619 JFE196614:JFE196619 JPA196614:JPA196619 JYW196614:JYW196619 KIS196614:KIS196619 KSO196614:KSO196619 LCK196614:LCK196619 LMG196614:LMG196619 LWC196614:LWC196619 MFY196614:MFY196619 MPU196614:MPU196619 MZQ196614:MZQ196619 NJM196614:NJM196619 NTI196614:NTI196619 ODE196614:ODE196619 ONA196614:ONA196619 OWW196614:OWW196619 PGS196614:PGS196619 PQO196614:PQO196619 QAK196614:QAK196619 QKG196614:QKG196619 QUC196614:QUC196619 RDY196614:RDY196619 RNU196614:RNU196619 RXQ196614:RXQ196619 SHM196614:SHM196619 SRI196614:SRI196619 TBE196614:TBE196619 TLA196614:TLA196619 TUW196614:TUW196619 UES196614:UES196619 UOO196614:UOO196619 UYK196614:UYK196619 VIG196614:VIG196619 VSC196614:VSC196619 WBY196614:WBY196619 WLU196614:WLU196619 WVQ196614:WVQ196619 I262150:I262155 JE262150:JE262155 TA262150:TA262155 ACW262150:ACW262155 AMS262150:AMS262155 AWO262150:AWO262155 BGK262150:BGK262155 BQG262150:BQG262155 CAC262150:CAC262155 CJY262150:CJY262155 CTU262150:CTU262155 DDQ262150:DDQ262155 DNM262150:DNM262155 DXI262150:DXI262155 EHE262150:EHE262155 ERA262150:ERA262155 FAW262150:FAW262155 FKS262150:FKS262155 FUO262150:FUO262155 GEK262150:GEK262155 GOG262150:GOG262155 GYC262150:GYC262155 HHY262150:HHY262155 HRU262150:HRU262155 IBQ262150:IBQ262155 ILM262150:ILM262155 IVI262150:IVI262155 JFE262150:JFE262155 JPA262150:JPA262155 JYW262150:JYW262155 KIS262150:KIS262155 KSO262150:KSO262155 LCK262150:LCK262155 LMG262150:LMG262155 LWC262150:LWC262155 MFY262150:MFY262155 MPU262150:MPU262155 MZQ262150:MZQ262155 NJM262150:NJM262155 NTI262150:NTI262155 ODE262150:ODE262155 ONA262150:ONA262155 OWW262150:OWW262155 PGS262150:PGS262155 PQO262150:PQO262155 QAK262150:QAK262155 QKG262150:QKG262155 QUC262150:QUC262155 RDY262150:RDY262155 RNU262150:RNU262155 RXQ262150:RXQ262155 SHM262150:SHM262155 SRI262150:SRI262155 TBE262150:TBE262155 TLA262150:TLA262155 TUW262150:TUW262155 UES262150:UES262155 UOO262150:UOO262155 UYK262150:UYK262155 VIG262150:VIG262155 VSC262150:VSC262155 WBY262150:WBY262155 WLU262150:WLU262155 WVQ262150:WVQ262155 I327686:I327691 JE327686:JE327691 TA327686:TA327691 ACW327686:ACW327691 AMS327686:AMS327691 AWO327686:AWO327691 BGK327686:BGK327691 BQG327686:BQG327691 CAC327686:CAC327691 CJY327686:CJY327691 CTU327686:CTU327691 DDQ327686:DDQ327691 DNM327686:DNM327691 DXI327686:DXI327691 EHE327686:EHE327691 ERA327686:ERA327691 FAW327686:FAW327691 FKS327686:FKS327691 FUO327686:FUO327691 GEK327686:GEK327691 GOG327686:GOG327691 GYC327686:GYC327691 HHY327686:HHY327691 HRU327686:HRU327691 IBQ327686:IBQ327691 ILM327686:ILM327691 IVI327686:IVI327691 JFE327686:JFE327691 JPA327686:JPA327691 JYW327686:JYW327691 KIS327686:KIS327691 KSO327686:KSO327691 LCK327686:LCK327691 LMG327686:LMG327691 LWC327686:LWC327691 MFY327686:MFY327691 MPU327686:MPU327691 MZQ327686:MZQ327691 NJM327686:NJM327691 NTI327686:NTI327691 ODE327686:ODE327691 ONA327686:ONA327691 OWW327686:OWW327691 PGS327686:PGS327691 PQO327686:PQO327691 QAK327686:QAK327691 QKG327686:QKG327691 QUC327686:QUC327691 RDY327686:RDY327691 RNU327686:RNU327691 RXQ327686:RXQ327691 SHM327686:SHM327691 SRI327686:SRI327691 TBE327686:TBE327691 TLA327686:TLA327691 TUW327686:TUW327691 UES327686:UES327691 UOO327686:UOO327691 UYK327686:UYK327691 VIG327686:VIG327691 VSC327686:VSC327691 WBY327686:WBY327691 WLU327686:WLU327691 WVQ327686:WVQ327691 I393222:I393227 JE393222:JE393227 TA393222:TA393227 ACW393222:ACW393227 AMS393222:AMS393227 AWO393222:AWO393227 BGK393222:BGK393227 BQG393222:BQG393227 CAC393222:CAC393227 CJY393222:CJY393227 CTU393222:CTU393227 DDQ393222:DDQ393227 DNM393222:DNM393227 DXI393222:DXI393227 EHE393222:EHE393227 ERA393222:ERA393227 FAW393222:FAW393227 FKS393222:FKS393227 FUO393222:FUO393227 GEK393222:GEK393227 GOG393222:GOG393227 GYC393222:GYC393227 HHY393222:HHY393227 HRU393222:HRU393227 IBQ393222:IBQ393227 ILM393222:ILM393227 IVI393222:IVI393227 JFE393222:JFE393227 JPA393222:JPA393227 JYW393222:JYW393227 KIS393222:KIS393227 KSO393222:KSO393227 LCK393222:LCK393227 LMG393222:LMG393227 LWC393222:LWC393227 MFY393222:MFY393227 MPU393222:MPU393227 MZQ393222:MZQ393227 NJM393222:NJM393227 NTI393222:NTI393227 ODE393222:ODE393227 ONA393222:ONA393227 OWW393222:OWW393227 PGS393222:PGS393227 PQO393222:PQO393227 QAK393222:QAK393227 QKG393222:QKG393227 QUC393222:QUC393227 RDY393222:RDY393227 RNU393222:RNU393227 RXQ393222:RXQ393227 SHM393222:SHM393227 SRI393222:SRI393227 TBE393222:TBE393227 TLA393222:TLA393227 TUW393222:TUW393227 UES393222:UES393227 UOO393222:UOO393227 UYK393222:UYK393227 VIG393222:VIG393227 VSC393222:VSC393227 WBY393222:WBY393227 WLU393222:WLU393227 WVQ393222:WVQ393227 I458758:I458763 JE458758:JE458763 TA458758:TA458763 ACW458758:ACW458763 AMS458758:AMS458763 AWO458758:AWO458763 BGK458758:BGK458763 BQG458758:BQG458763 CAC458758:CAC458763 CJY458758:CJY458763 CTU458758:CTU458763 DDQ458758:DDQ458763 DNM458758:DNM458763 DXI458758:DXI458763 EHE458758:EHE458763 ERA458758:ERA458763 FAW458758:FAW458763 FKS458758:FKS458763 FUO458758:FUO458763 GEK458758:GEK458763 GOG458758:GOG458763 GYC458758:GYC458763 HHY458758:HHY458763 HRU458758:HRU458763 IBQ458758:IBQ458763 ILM458758:ILM458763 IVI458758:IVI458763 JFE458758:JFE458763 JPA458758:JPA458763 JYW458758:JYW458763 KIS458758:KIS458763 KSO458758:KSO458763 LCK458758:LCK458763 LMG458758:LMG458763 LWC458758:LWC458763 MFY458758:MFY458763 MPU458758:MPU458763 MZQ458758:MZQ458763 NJM458758:NJM458763 NTI458758:NTI458763 ODE458758:ODE458763 ONA458758:ONA458763 OWW458758:OWW458763 PGS458758:PGS458763 PQO458758:PQO458763 QAK458758:QAK458763 QKG458758:QKG458763 QUC458758:QUC458763 RDY458758:RDY458763 RNU458758:RNU458763 RXQ458758:RXQ458763 SHM458758:SHM458763 SRI458758:SRI458763 TBE458758:TBE458763 TLA458758:TLA458763 TUW458758:TUW458763 UES458758:UES458763 UOO458758:UOO458763 UYK458758:UYK458763 VIG458758:VIG458763 VSC458758:VSC458763 WBY458758:WBY458763 WLU458758:WLU458763 WVQ458758:WVQ458763 I524294:I524299 JE524294:JE524299 TA524294:TA524299 ACW524294:ACW524299 AMS524294:AMS524299 AWO524294:AWO524299 BGK524294:BGK524299 BQG524294:BQG524299 CAC524294:CAC524299 CJY524294:CJY524299 CTU524294:CTU524299 DDQ524294:DDQ524299 DNM524294:DNM524299 DXI524294:DXI524299 EHE524294:EHE524299 ERA524294:ERA524299 FAW524294:FAW524299 FKS524294:FKS524299 FUO524294:FUO524299 GEK524294:GEK524299 GOG524294:GOG524299 GYC524294:GYC524299 HHY524294:HHY524299 HRU524294:HRU524299 IBQ524294:IBQ524299 ILM524294:ILM524299 IVI524294:IVI524299 JFE524294:JFE524299 JPA524294:JPA524299 JYW524294:JYW524299 KIS524294:KIS524299 KSO524294:KSO524299 LCK524294:LCK524299 LMG524294:LMG524299 LWC524294:LWC524299 MFY524294:MFY524299 MPU524294:MPU524299 MZQ524294:MZQ524299 NJM524294:NJM524299 NTI524294:NTI524299 ODE524294:ODE524299 ONA524294:ONA524299 OWW524294:OWW524299 PGS524294:PGS524299 PQO524294:PQO524299 QAK524294:QAK524299 QKG524294:QKG524299 QUC524294:QUC524299 RDY524294:RDY524299 RNU524294:RNU524299 RXQ524294:RXQ524299 SHM524294:SHM524299 SRI524294:SRI524299 TBE524294:TBE524299 TLA524294:TLA524299 TUW524294:TUW524299 UES524294:UES524299 UOO524294:UOO524299 UYK524294:UYK524299 VIG524294:VIG524299 VSC524294:VSC524299 WBY524294:WBY524299 WLU524294:WLU524299 WVQ524294:WVQ524299 I589830:I589835 JE589830:JE589835 TA589830:TA589835 ACW589830:ACW589835 AMS589830:AMS589835 AWO589830:AWO589835 BGK589830:BGK589835 BQG589830:BQG589835 CAC589830:CAC589835 CJY589830:CJY589835 CTU589830:CTU589835 DDQ589830:DDQ589835 DNM589830:DNM589835 DXI589830:DXI589835 EHE589830:EHE589835 ERA589830:ERA589835 FAW589830:FAW589835 FKS589830:FKS589835 FUO589830:FUO589835 GEK589830:GEK589835 GOG589830:GOG589835 GYC589830:GYC589835 HHY589830:HHY589835 HRU589830:HRU589835 IBQ589830:IBQ589835 ILM589830:ILM589835 IVI589830:IVI589835 JFE589830:JFE589835 JPA589830:JPA589835 JYW589830:JYW589835 KIS589830:KIS589835 KSO589830:KSO589835 LCK589830:LCK589835 LMG589830:LMG589835 LWC589830:LWC589835 MFY589830:MFY589835 MPU589830:MPU589835 MZQ589830:MZQ589835 NJM589830:NJM589835 NTI589830:NTI589835 ODE589830:ODE589835 ONA589830:ONA589835 OWW589830:OWW589835 PGS589830:PGS589835 PQO589830:PQO589835 QAK589830:QAK589835 QKG589830:QKG589835 QUC589830:QUC589835 RDY589830:RDY589835 RNU589830:RNU589835 RXQ589830:RXQ589835 SHM589830:SHM589835 SRI589830:SRI589835 TBE589830:TBE589835 TLA589830:TLA589835 TUW589830:TUW589835 UES589830:UES589835 UOO589830:UOO589835 UYK589830:UYK589835 VIG589830:VIG589835 VSC589830:VSC589835 WBY589830:WBY589835 WLU589830:WLU589835 WVQ589830:WVQ589835 I655366:I655371 JE655366:JE655371 TA655366:TA655371 ACW655366:ACW655371 AMS655366:AMS655371 AWO655366:AWO655371 BGK655366:BGK655371 BQG655366:BQG655371 CAC655366:CAC655371 CJY655366:CJY655371 CTU655366:CTU655371 DDQ655366:DDQ655371 DNM655366:DNM655371 DXI655366:DXI655371 EHE655366:EHE655371 ERA655366:ERA655371 FAW655366:FAW655371 FKS655366:FKS655371 FUO655366:FUO655371 GEK655366:GEK655371 GOG655366:GOG655371 GYC655366:GYC655371 HHY655366:HHY655371 HRU655366:HRU655371 IBQ655366:IBQ655371 ILM655366:ILM655371 IVI655366:IVI655371 JFE655366:JFE655371 JPA655366:JPA655371 JYW655366:JYW655371 KIS655366:KIS655371 KSO655366:KSO655371 LCK655366:LCK655371 LMG655366:LMG655371 LWC655366:LWC655371 MFY655366:MFY655371 MPU655366:MPU655371 MZQ655366:MZQ655371 NJM655366:NJM655371 NTI655366:NTI655371 ODE655366:ODE655371 ONA655366:ONA655371 OWW655366:OWW655371 PGS655366:PGS655371 PQO655366:PQO655371 QAK655366:QAK655371 QKG655366:QKG655371 QUC655366:QUC655371 RDY655366:RDY655371 RNU655366:RNU655371 RXQ655366:RXQ655371 SHM655366:SHM655371 SRI655366:SRI655371 TBE655366:TBE655371 TLA655366:TLA655371 TUW655366:TUW655371 UES655366:UES655371 UOO655366:UOO655371 UYK655366:UYK655371 VIG655366:VIG655371 VSC655366:VSC655371 WBY655366:WBY655371 WLU655366:WLU655371 WVQ655366:WVQ655371 I720902:I720907 JE720902:JE720907 TA720902:TA720907 ACW720902:ACW720907 AMS720902:AMS720907 AWO720902:AWO720907 BGK720902:BGK720907 BQG720902:BQG720907 CAC720902:CAC720907 CJY720902:CJY720907 CTU720902:CTU720907 DDQ720902:DDQ720907 DNM720902:DNM720907 DXI720902:DXI720907 EHE720902:EHE720907 ERA720902:ERA720907 FAW720902:FAW720907 FKS720902:FKS720907 FUO720902:FUO720907 GEK720902:GEK720907 GOG720902:GOG720907 GYC720902:GYC720907 HHY720902:HHY720907 HRU720902:HRU720907 IBQ720902:IBQ720907 ILM720902:ILM720907 IVI720902:IVI720907 JFE720902:JFE720907 JPA720902:JPA720907 JYW720902:JYW720907 KIS720902:KIS720907 KSO720902:KSO720907 LCK720902:LCK720907 LMG720902:LMG720907 LWC720902:LWC720907 MFY720902:MFY720907 MPU720902:MPU720907 MZQ720902:MZQ720907 NJM720902:NJM720907 NTI720902:NTI720907 ODE720902:ODE720907 ONA720902:ONA720907 OWW720902:OWW720907 PGS720902:PGS720907 PQO720902:PQO720907 QAK720902:QAK720907 QKG720902:QKG720907 QUC720902:QUC720907 RDY720902:RDY720907 RNU720902:RNU720907 RXQ720902:RXQ720907 SHM720902:SHM720907 SRI720902:SRI720907 TBE720902:TBE720907 TLA720902:TLA720907 TUW720902:TUW720907 UES720902:UES720907 UOO720902:UOO720907 UYK720902:UYK720907 VIG720902:VIG720907 VSC720902:VSC720907 WBY720902:WBY720907 WLU720902:WLU720907 WVQ720902:WVQ720907 I786438:I786443 JE786438:JE786443 TA786438:TA786443 ACW786438:ACW786443 AMS786438:AMS786443 AWO786438:AWO786443 BGK786438:BGK786443 BQG786438:BQG786443 CAC786438:CAC786443 CJY786438:CJY786443 CTU786438:CTU786443 DDQ786438:DDQ786443 DNM786438:DNM786443 DXI786438:DXI786443 EHE786438:EHE786443 ERA786438:ERA786443 FAW786438:FAW786443 FKS786438:FKS786443 FUO786438:FUO786443 GEK786438:GEK786443 GOG786438:GOG786443 GYC786438:GYC786443 HHY786438:HHY786443 HRU786438:HRU786443 IBQ786438:IBQ786443 ILM786438:ILM786443 IVI786438:IVI786443 JFE786438:JFE786443 JPA786438:JPA786443 JYW786438:JYW786443 KIS786438:KIS786443 KSO786438:KSO786443 LCK786438:LCK786443 LMG786438:LMG786443 LWC786438:LWC786443 MFY786438:MFY786443 MPU786438:MPU786443 MZQ786438:MZQ786443 NJM786438:NJM786443 NTI786438:NTI786443 ODE786438:ODE786443 ONA786438:ONA786443 OWW786438:OWW786443 PGS786438:PGS786443 PQO786438:PQO786443 QAK786438:QAK786443 QKG786438:QKG786443 QUC786438:QUC786443 RDY786438:RDY786443 RNU786438:RNU786443 RXQ786438:RXQ786443 SHM786438:SHM786443 SRI786438:SRI786443 TBE786438:TBE786443 TLA786438:TLA786443 TUW786438:TUW786443 UES786438:UES786443 UOO786438:UOO786443 UYK786438:UYK786443 VIG786438:VIG786443 VSC786438:VSC786443 WBY786438:WBY786443 WLU786438:WLU786443 WVQ786438:WVQ786443 I851974:I851979 JE851974:JE851979 TA851974:TA851979 ACW851974:ACW851979 AMS851974:AMS851979 AWO851974:AWO851979 BGK851974:BGK851979 BQG851974:BQG851979 CAC851974:CAC851979 CJY851974:CJY851979 CTU851974:CTU851979 DDQ851974:DDQ851979 DNM851974:DNM851979 DXI851974:DXI851979 EHE851974:EHE851979 ERA851974:ERA851979 FAW851974:FAW851979 FKS851974:FKS851979 FUO851974:FUO851979 GEK851974:GEK851979 GOG851974:GOG851979 GYC851974:GYC851979 HHY851974:HHY851979 HRU851974:HRU851979 IBQ851974:IBQ851979 ILM851974:ILM851979 IVI851974:IVI851979 JFE851974:JFE851979 JPA851974:JPA851979 JYW851974:JYW851979 KIS851974:KIS851979 KSO851974:KSO851979 LCK851974:LCK851979 LMG851974:LMG851979 LWC851974:LWC851979 MFY851974:MFY851979 MPU851974:MPU851979 MZQ851974:MZQ851979 NJM851974:NJM851979 NTI851974:NTI851979 ODE851974:ODE851979 ONA851974:ONA851979 OWW851974:OWW851979 PGS851974:PGS851979 PQO851974:PQO851979 QAK851974:QAK851979 QKG851974:QKG851979 QUC851974:QUC851979 RDY851974:RDY851979 RNU851974:RNU851979 RXQ851974:RXQ851979 SHM851974:SHM851979 SRI851974:SRI851979 TBE851974:TBE851979 TLA851974:TLA851979 TUW851974:TUW851979 UES851974:UES851979 UOO851974:UOO851979 UYK851974:UYK851979 VIG851974:VIG851979 VSC851974:VSC851979 WBY851974:WBY851979 WLU851974:WLU851979 WVQ851974:WVQ851979 I917510:I917515 JE917510:JE917515 TA917510:TA917515 ACW917510:ACW917515 AMS917510:AMS917515 AWO917510:AWO917515 BGK917510:BGK917515 BQG917510:BQG917515 CAC917510:CAC917515 CJY917510:CJY917515 CTU917510:CTU917515 DDQ917510:DDQ917515 DNM917510:DNM917515 DXI917510:DXI917515 EHE917510:EHE917515 ERA917510:ERA917515 FAW917510:FAW917515 FKS917510:FKS917515 FUO917510:FUO917515 GEK917510:GEK917515 GOG917510:GOG917515 GYC917510:GYC917515 HHY917510:HHY917515 HRU917510:HRU917515 IBQ917510:IBQ917515 ILM917510:ILM917515 IVI917510:IVI917515 JFE917510:JFE917515 JPA917510:JPA917515 JYW917510:JYW917515 KIS917510:KIS917515 KSO917510:KSO917515 LCK917510:LCK917515 LMG917510:LMG917515 LWC917510:LWC917515 MFY917510:MFY917515 MPU917510:MPU917515 MZQ917510:MZQ917515 NJM917510:NJM917515 NTI917510:NTI917515 ODE917510:ODE917515 ONA917510:ONA917515 OWW917510:OWW917515 PGS917510:PGS917515 PQO917510:PQO917515 QAK917510:QAK917515 QKG917510:QKG917515 QUC917510:QUC917515 RDY917510:RDY917515 RNU917510:RNU917515 RXQ917510:RXQ917515 SHM917510:SHM917515 SRI917510:SRI917515 TBE917510:TBE917515 TLA917510:TLA917515 TUW917510:TUW917515 UES917510:UES917515 UOO917510:UOO917515 UYK917510:UYK917515 VIG917510:VIG917515 VSC917510:VSC917515 WBY917510:WBY917515 WLU917510:WLU917515 WVQ917510:WVQ917515 I983046:I983051 JE983046:JE983051 TA983046:TA983051 ACW983046:ACW983051 AMS983046:AMS983051 AWO983046:AWO983051 BGK983046:BGK983051 BQG983046:BQG983051 CAC983046:CAC983051 CJY983046:CJY983051 CTU983046:CTU983051 DDQ983046:DDQ983051 DNM983046:DNM983051 DXI983046:DXI983051 EHE983046:EHE983051 ERA983046:ERA983051 FAW983046:FAW983051 FKS983046:FKS983051 FUO983046:FUO983051 GEK983046:GEK983051 GOG983046:GOG983051 GYC983046:GYC983051 HHY983046:HHY983051 HRU983046:HRU983051 IBQ983046:IBQ983051 ILM983046:ILM983051 IVI983046:IVI983051 JFE983046:JFE983051 JPA983046:JPA983051 JYW983046:JYW983051 KIS983046:KIS983051 KSO983046:KSO983051 LCK983046:LCK983051 LMG983046:LMG983051 LWC983046:LWC983051 MFY983046:MFY983051 MPU983046:MPU983051 MZQ983046:MZQ983051 NJM983046:NJM983051 NTI983046:NTI983051 ODE983046:ODE983051 ONA983046:ONA983051 OWW983046:OWW983051 PGS983046:PGS983051 PQO983046:PQO983051 QAK983046:QAK983051 QKG983046:QKG983051 QUC983046:QUC983051 RDY983046:RDY983051 RNU983046:RNU983051 RXQ983046:RXQ983051 SHM983046:SHM983051 SRI983046:SRI983051 TBE983046:TBE983051 TLA983046:TLA983051 TUW983046:TUW983051 UES983046:UES983051 UOO983046:UOO983051 UYK983046:UYK983051 VIG983046:VIG983051 VSC983046:VSC983051 WBY983046:WBY983051 WLU983046:WLU983051 WVQ983046:WVQ983051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S11 JO11 TK11 ADG11 ANC11 AWY11 BGU11 BQQ11 CAM11 CKI11 CUE11 DEA11 DNW11 DXS11 EHO11 ERK11 FBG11 FLC11 FUY11 GEU11 GOQ11 GYM11 HII11 HSE11 ICA11 ILW11 IVS11 JFO11 JPK11 JZG11 KJC11 KSY11 LCU11 LMQ11 LWM11 MGI11 MQE11 NAA11 NJW11 NTS11 ODO11 ONK11 OXG11 PHC11 PQY11 QAU11 QKQ11 QUM11 REI11 ROE11 RYA11 SHW11 SRS11 TBO11 TLK11 TVG11 UFC11 UOY11 UYU11 VIQ11 VSM11 WCI11 WME11 WWA11 S65547 JO65547 TK65547 ADG65547 ANC65547 AWY65547 BGU65547 BQQ65547 CAM65547 CKI65547 CUE65547 DEA65547 DNW65547 DXS65547 EHO65547 ERK65547 FBG65547 FLC65547 FUY65547 GEU65547 GOQ65547 GYM65547 HII65547 HSE65547 ICA65547 ILW65547 IVS65547 JFO65547 JPK65547 JZG65547 KJC65547 KSY65547 LCU65547 LMQ65547 LWM65547 MGI65547 MQE65547 NAA65547 NJW65547 NTS65547 ODO65547 ONK65547 OXG65547 PHC65547 PQY65547 QAU65547 QKQ65547 QUM65547 REI65547 ROE65547 RYA65547 SHW65547 SRS65547 TBO65547 TLK65547 TVG65547 UFC65547 UOY65547 UYU65547 VIQ65547 VSM65547 WCI65547 WME65547 WWA65547 S131083 JO131083 TK131083 ADG131083 ANC131083 AWY131083 BGU131083 BQQ131083 CAM131083 CKI131083 CUE131083 DEA131083 DNW131083 DXS131083 EHO131083 ERK131083 FBG131083 FLC131083 FUY131083 GEU131083 GOQ131083 GYM131083 HII131083 HSE131083 ICA131083 ILW131083 IVS131083 JFO131083 JPK131083 JZG131083 KJC131083 KSY131083 LCU131083 LMQ131083 LWM131083 MGI131083 MQE131083 NAA131083 NJW131083 NTS131083 ODO131083 ONK131083 OXG131083 PHC131083 PQY131083 QAU131083 QKQ131083 QUM131083 REI131083 ROE131083 RYA131083 SHW131083 SRS131083 TBO131083 TLK131083 TVG131083 UFC131083 UOY131083 UYU131083 VIQ131083 VSM131083 WCI131083 WME131083 WWA131083 S196619 JO196619 TK196619 ADG196619 ANC196619 AWY196619 BGU196619 BQQ196619 CAM196619 CKI196619 CUE196619 DEA196619 DNW196619 DXS196619 EHO196619 ERK196619 FBG196619 FLC196619 FUY196619 GEU196619 GOQ196619 GYM196619 HII196619 HSE196619 ICA196619 ILW196619 IVS196619 JFO196619 JPK196619 JZG196619 KJC196619 KSY196619 LCU196619 LMQ196619 LWM196619 MGI196619 MQE196619 NAA196619 NJW196619 NTS196619 ODO196619 ONK196619 OXG196619 PHC196619 PQY196619 QAU196619 QKQ196619 QUM196619 REI196619 ROE196619 RYA196619 SHW196619 SRS196619 TBO196619 TLK196619 TVG196619 UFC196619 UOY196619 UYU196619 VIQ196619 VSM196619 WCI196619 WME196619 WWA196619 S262155 JO262155 TK262155 ADG262155 ANC262155 AWY262155 BGU262155 BQQ262155 CAM262155 CKI262155 CUE262155 DEA262155 DNW262155 DXS262155 EHO262155 ERK262155 FBG262155 FLC262155 FUY262155 GEU262155 GOQ262155 GYM262155 HII262155 HSE262155 ICA262155 ILW262155 IVS262155 JFO262155 JPK262155 JZG262155 KJC262155 KSY262155 LCU262155 LMQ262155 LWM262155 MGI262155 MQE262155 NAA262155 NJW262155 NTS262155 ODO262155 ONK262155 OXG262155 PHC262155 PQY262155 QAU262155 QKQ262155 QUM262155 REI262155 ROE262155 RYA262155 SHW262155 SRS262155 TBO262155 TLK262155 TVG262155 UFC262155 UOY262155 UYU262155 VIQ262155 VSM262155 WCI262155 WME262155 WWA262155 S327691 JO327691 TK327691 ADG327691 ANC327691 AWY327691 BGU327691 BQQ327691 CAM327691 CKI327691 CUE327691 DEA327691 DNW327691 DXS327691 EHO327691 ERK327691 FBG327691 FLC327691 FUY327691 GEU327691 GOQ327691 GYM327691 HII327691 HSE327691 ICA327691 ILW327691 IVS327691 JFO327691 JPK327691 JZG327691 KJC327691 KSY327691 LCU327691 LMQ327691 LWM327691 MGI327691 MQE327691 NAA327691 NJW327691 NTS327691 ODO327691 ONK327691 OXG327691 PHC327691 PQY327691 QAU327691 QKQ327691 QUM327691 REI327691 ROE327691 RYA327691 SHW327691 SRS327691 TBO327691 TLK327691 TVG327691 UFC327691 UOY327691 UYU327691 VIQ327691 VSM327691 WCI327691 WME327691 WWA327691 S393227 JO393227 TK393227 ADG393227 ANC393227 AWY393227 BGU393227 BQQ393227 CAM393227 CKI393227 CUE393227 DEA393227 DNW393227 DXS393227 EHO393227 ERK393227 FBG393227 FLC393227 FUY393227 GEU393227 GOQ393227 GYM393227 HII393227 HSE393227 ICA393227 ILW393227 IVS393227 JFO393227 JPK393227 JZG393227 KJC393227 KSY393227 LCU393227 LMQ393227 LWM393227 MGI393227 MQE393227 NAA393227 NJW393227 NTS393227 ODO393227 ONK393227 OXG393227 PHC393227 PQY393227 QAU393227 QKQ393227 QUM393227 REI393227 ROE393227 RYA393227 SHW393227 SRS393227 TBO393227 TLK393227 TVG393227 UFC393227 UOY393227 UYU393227 VIQ393227 VSM393227 WCI393227 WME393227 WWA393227 S458763 JO458763 TK458763 ADG458763 ANC458763 AWY458763 BGU458763 BQQ458763 CAM458763 CKI458763 CUE458763 DEA458763 DNW458763 DXS458763 EHO458763 ERK458763 FBG458763 FLC458763 FUY458763 GEU458763 GOQ458763 GYM458763 HII458763 HSE458763 ICA458763 ILW458763 IVS458763 JFO458763 JPK458763 JZG458763 KJC458763 KSY458763 LCU458763 LMQ458763 LWM458763 MGI458763 MQE458763 NAA458763 NJW458763 NTS458763 ODO458763 ONK458763 OXG458763 PHC458763 PQY458763 QAU458763 QKQ458763 QUM458763 REI458763 ROE458763 RYA458763 SHW458763 SRS458763 TBO458763 TLK458763 TVG458763 UFC458763 UOY458763 UYU458763 VIQ458763 VSM458763 WCI458763 WME458763 WWA458763 S524299 JO524299 TK524299 ADG524299 ANC524299 AWY524299 BGU524299 BQQ524299 CAM524299 CKI524299 CUE524299 DEA524299 DNW524299 DXS524299 EHO524299 ERK524299 FBG524299 FLC524299 FUY524299 GEU524299 GOQ524299 GYM524299 HII524299 HSE524299 ICA524299 ILW524299 IVS524299 JFO524299 JPK524299 JZG524299 KJC524299 KSY524299 LCU524299 LMQ524299 LWM524299 MGI524299 MQE524299 NAA524299 NJW524299 NTS524299 ODO524299 ONK524299 OXG524299 PHC524299 PQY524299 QAU524299 QKQ524299 QUM524299 REI524299 ROE524299 RYA524299 SHW524299 SRS524299 TBO524299 TLK524299 TVG524299 UFC524299 UOY524299 UYU524299 VIQ524299 VSM524299 WCI524299 WME524299 WWA524299 S589835 JO589835 TK589835 ADG589835 ANC589835 AWY589835 BGU589835 BQQ589835 CAM589835 CKI589835 CUE589835 DEA589835 DNW589835 DXS589835 EHO589835 ERK589835 FBG589835 FLC589835 FUY589835 GEU589835 GOQ589835 GYM589835 HII589835 HSE589835 ICA589835 ILW589835 IVS589835 JFO589835 JPK589835 JZG589835 KJC589835 KSY589835 LCU589835 LMQ589835 LWM589835 MGI589835 MQE589835 NAA589835 NJW589835 NTS589835 ODO589835 ONK589835 OXG589835 PHC589835 PQY589835 QAU589835 QKQ589835 QUM589835 REI589835 ROE589835 RYA589835 SHW589835 SRS589835 TBO589835 TLK589835 TVG589835 UFC589835 UOY589835 UYU589835 VIQ589835 VSM589835 WCI589835 WME589835 WWA589835 S655371 JO655371 TK655371 ADG655371 ANC655371 AWY655371 BGU655371 BQQ655371 CAM655371 CKI655371 CUE655371 DEA655371 DNW655371 DXS655371 EHO655371 ERK655371 FBG655371 FLC655371 FUY655371 GEU655371 GOQ655371 GYM655371 HII655371 HSE655371 ICA655371 ILW655371 IVS655371 JFO655371 JPK655371 JZG655371 KJC655371 KSY655371 LCU655371 LMQ655371 LWM655371 MGI655371 MQE655371 NAA655371 NJW655371 NTS655371 ODO655371 ONK655371 OXG655371 PHC655371 PQY655371 QAU655371 QKQ655371 QUM655371 REI655371 ROE655371 RYA655371 SHW655371 SRS655371 TBO655371 TLK655371 TVG655371 UFC655371 UOY655371 UYU655371 VIQ655371 VSM655371 WCI655371 WME655371 WWA655371 S720907 JO720907 TK720907 ADG720907 ANC720907 AWY720907 BGU720907 BQQ720907 CAM720907 CKI720907 CUE720907 DEA720907 DNW720907 DXS720907 EHO720907 ERK720907 FBG720907 FLC720907 FUY720907 GEU720907 GOQ720907 GYM720907 HII720907 HSE720907 ICA720907 ILW720907 IVS720907 JFO720907 JPK720907 JZG720907 KJC720907 KSY720907 LCU720907 LMQ720907 LWM720907 MGI720907 MQE720907 NAA720907 NJW720907 NTS720907 ODO720907 ONK720907 OXG720907 PHC720907 PQY720907 QAU720907 QKQ720907 QUM720907 REI720907 ROE720907 RYA720907 SHW720907 SRS720907 TBO720907 TLK720907 TVG720907 UFC720907 UOY720907 UYU720907 VIQ720907 VSM720907 WCI720907 WME720907 WWA720907 S786443 JO786443 TK786443 ADG786443 ANC786443 AWY786443 BGU786443 BQQ786443 CAM786443 CKI786443 CUE786443 DEA786443 DNW786443 DXS786443 EHO786443 ERK786443 FBG786443 FLC786443 FUY786443 GEU786443 GOQ786443 GYM786443 HII786443 HSE786443 ICA786443 ILW786443 IVS786443 JFO786443 JPK786443 JZG786443 KJC786443 KSY786443 LCU786443 LMQ786443 LWM786443 MGI786443 MQE786443 NAA786443 NJW786443 NTS786443 ODO786443 ONK786443 OXG786443 PHC786443 PQY786443 QAU786443 QKQ786443 QUM786443 REI786443 ROE786443 RYA786443 SHW786443 SRS786443 TBO786443 TLK786443 TVG786443 UFC786443 UOY786443 UYU786443 VIQ786443 VSM786443 WCI786443 WME786443 WWA786443 S851979 JO851979 TK851979 ADG851979 ANC851979 AWY851979 BGU851979 BQQ851979 CAM851979 CKI851979 CUE851979 DEA851979 DNW851979 DXS851979 EHO851979 ERK851979 FBG851979 FLC851979 FUY851979 GEU851979 GOQ851979 GYM851979 HII851979 HSE851979 ICA851979 ILW851979 IVS851979 JFO851979 JPK851979 JZG851979 KJC851979 KSY851979 LCU851979 LMQ851979 LWM851979 MGI851979 MQE851979 NAA851979 NJW851979 NTS851979 ODO851979 ONK851979 OXG851979 PHC851979 PQY851979 QAU851979 QKQ851979 QUM851979 REI851979 ROE851979 RYA851979 SHW851979 SRS851979 TBO851979 TLK851979 TVG851979 UFC851979 UOY851979 UYU851979 VIQ851979 VSM851979 WCI851979 WME851979 WWA851979 S917515 JO917515 TK917515 ADG917515 ANC917515 AWY917515 BGU917515 BQQ917515 CAM917515 CKI917515 CUE917515 DEA917515 DNW917515 DXS917515 EHO917515 ERK917515 FBG917515 FLC917515 FUY917515 GEU917515 GOQ917515 GYM917515 HII917515 HSE917515 ICA917515 ILW917515 IVS917515 JFO917515 JPK917515 JZG917515 KJC917515 KSY917515 LCU917515 LMQ917515 LWM917515 MGI917515 MQE917515 NAA917515 NJW917515 NTS917515 ODO917515 ONK917515 OXG917515 PHC917515 PQY917515 QAU917515 QKQ917515 QUM917515 REI917515 ROE917515 RYA917515 SHW917515 SRS917515 TBO917515 TLK917515 TVG917515 UFC917515 UOY917515 UYU917515 VIQ917515 VSM917515 WCI917515 WME917515 WWA917515 S983051 JO983051 TK983051 ADG983051 ANC983051 AWY983051 BGU983051 BQQ983051 CAM983051 CKI983051 CUE983051 DEA983051 DNW983051 DXS983051 EHO983051 ERK983051 FBG983051 FLC983051 FUY983051 GEU983051 GOQ983051 GYM983051 HII983051 HSE983051 ICA983051 ILW983051 IVS983051 JFO983051 JPK983051 JZG983051 KJC983051 KSY983051 LCU983051 LMQ983051 LWM983051 MGI983051 MQE983051 NAA983051 NJW983051 NTS983051 ODO983051 ONK983051 OXG983051 PHC983051 PQY983051 QAU983051 QKQ983051 QUM983051 REI983051 ROE983051 RYA983051 SHW983051 SRS983051 TBO983051 TLK983051 TVG983051 UFC983051 UOY983051 UYU983051 VIQ983051 VSM983051 WCI983051 WME983051 WWA983051 X11 JT11 TP11 ADL11 ANH11 AXD11 BGZ11 BQV11 CAR11 CKN11 CUJ11 DEF11 DOB11 DXX11 EHT11 ERP11 FBL11 FLH11 FVD11 GEZ11 GOV11 GYR11 HIN11 HSJ11 ICF11 IMB11 IVX11 JFT11 JPP11 JZL11 KJH11 KTD11 LCZ11 LMV11 LWR11 MGN11 MQJ11 NAF11 NKB11 NTX11 ODT11 ONP11 OXL11 PHH11 PRD11 QAZ11 QKV11 QUR11 REN11 ROJ11 RYF11 SIB11 SRX11 TBT11 TLP11 TVL11 UFH11 UPD11 UYZ11 VIV11 VSR11 WCN11 WMJ11 WWF11 X65547 JT65547 TP65547 ADL65547 ANH65547 AXD65547 BGZ65547 BQV65547 CAR65547 CKN65547 CUJ65547 DEF65547 DOB65547 DXX65547 EHT65547 ERP65547 FBL65547 FLH65547 FVD65547 GEZ65547 GOV65547 GYR65547 HIN65547 HSJ65547 ICF65547 IMB65547 IVX65547 JFT65547 JPP65547 JZL65547 KJH65547 KTD65547 LCZ65547 LMV65547 LWR65547 MGN65547 MQJ65547 NAF65547 NKB65547 NTX65547 ODT65547 ONP65547 OXL65547 PHH65547 PRD65547 QAZ65547 QKV65547 QUR65547 REN65547 ROJ65547 RYF65547 SIB65547 SRX65547 TBT65547 TLP65547 TVL65547 UFH65547 UPD65547 UYZ65547 VIV65547 VSR65547 WCN65547 WMJ65547 WWF65547 X131083 JT131083 TP131083 ADL131083 ANH131083 AXD131083 BGZ131083 BQV131083 CAR131083 CKN131083 CUJ131083 DEF131083 DOB131083 DXX131083 EHT131083 ERP131083 FBL131083 FLH131083 FVD131083 GEZ131083 GOV131083 GYR131083 HIN131083 HSJ131083 ICF131083 IMB131083 IVX131083 JFT131083 JPP131083 JZL131083 KJH131083 KTD131083 LCZ131083 LMV131083 LWR131083 MGN131083 MQJ131083 NAF131083 NKB131083 NTX131083 ODT131083 ONP131083 OXL131083 PHH131083 PRD131083 QAZ131083 QKV131083 QUR131083 REN131083 ROJ131083 RYF131083 SIB131083 SRX131083 TBT131083 TLP131083 TVL131083 UFH131083 UPD131083 UYZ131083 VIV131083 VSR131083 WCN131083 WMJ131083 WWF131083 X196619 JT196619 TP196619 ADL196619 ANH196619 AXD196619 BGZ196619 BQV196619 CAR196619 CKN196619 CUJ196619 DEF196619 DOB196619 DXX196619 EHT196619 ERP196619 FBL196619 FLH196619 FVD196619 GEZ196619 GOV196619 GYR196619 HIN196619 HSJ196619 ICF196619 IMB196619 IVX196619 JFT196619 JPP196619 JZL196619 KJH196619 KTD196619 LCZ196619 LMV196619 LWR196619 MGN196619 MQJ196619 NAF196619 NKB196619 NTX196619 ODT196619 ONP196619 OXL196619 PHH196619 PRD196619 QAZ196619 QKV196619 QUR196619 REN196619 ROJ196619 RYF196619 SIB196619 SRX196619 TBT196619 TLP196619 TVL196619 UFH196619 UPD196619 UYZ196619 VIV196619 VSR196619 WCN196619 WMJ196619 WWF196619 X262155 JT262155 TP262155 ADL262155 ANH262155 AXD262155 BGZ262155 BQV262155 CAR262155 CKN262155 CUJ262155 DEF262155 DOB262155 DXX262155 EHT262155 ERP262155 FBL262155 FLH262155 FVD262155 GEZ262155 GOV262155 GYR262155 HIN262155 HSJ262155 ICF262155 IMB262155 IVX262155 JFT262155 JPP262155 JZL262155 KJH262155 KTD262155 LCZ262155 LMV262155 LWR262155 MGN262155 MQJ262155 NAF262155 NKB262155 NTX262155 ODT262155 ONP262155 OXL262155 PHH262155 PRD262155 QAZ262155 QKV262155 QUR262155 REN262155 ROJ262155 RYF262155 SIB262155 SRX262155 TBT262155 TLP262155 TVL262155 UFH262155 UPD262155 UYZ262155 VIV262155 VSR262155 WCN262155 WMJ262155 WWF262155 X327691 JT327691 TP327691 ADL327691 ANH327691 AXD327691 BGZ327691 BQV327691 CAR327691 CKN327691 CUJ327691 DEF327691 DOB327691 DXX327691 EHT327691 ERP327691 FBL327691 FLH327691 FVD327691 GEZ327691 GOV327691 GYR327691 HIN327691 HSJ327691 ICF327691 IMB327691 IVX327691 JFT327691 JPP327691 JZL327691 KJH327691 KTD327691 LCZ327691 LMV327691 LWR327691 MGN327691 MQJ327691 NAF327691 NKB327691 NTX327691 ODT327691 ONP327691 OXL327691 PHH327691 PRD327691 QAZ327691 QKV327691 QUR327691 REN327691 ROJ327691 RYF327691 SIB327691 SRX327691 TBT327691 TLP327691 TVL327691 UFH327691 UPD327691 UYZ327691 VIV327691 VSR327691 WCN327691 WMJ327691 WWF327691 X393227 JT393227 TP393227 ADL393227 ANH393227 AXD393227 BGZ393227 BQV393227 CAR393227 CKN393227 CUJ393227 DEF393227 DOB393227 DXX393227 EHT393227 ERP393227 FBL393227 FLH393227 FVD393227 GEZ393227 GOV393227 GYR393227 HIN393227 HSJ393227 ICF393227 IMB393227 IVX393227 JFT393227 JPP393227 JZL393227 KJH393227 KTD393227 LCZ393227 LMV393227 LWR393227 MGN393227 MQJ393227 NAF393227 NKB393227 NTX393227 ODT393227 ONP393227 OXL393227 PHH393227 PRD393227 QAZ393227 QKV393227 QUR393227 REN393227 ROJ393227 RYF393227 SIB393227 SRX393227 TBT393227 TLP393227 TVL393227 UFH393227 UPD393227 UYZ393227 VIV393227 VSR393227 WCN393227 WMJ393227 WWF393227 X458763 JT458763 TP458763 ADL458763 ANH458763 AXD458763 BGZ458763 BQV458763 CAR458763 CKN458763 CUJ458763 DEF458763 DOB458763 DXX458763 EHT458763 ERP458763 FBL458763 FLH458763 FVD458763 GEZ458763 GOV458763 GYR458763 HIN458763 HSJ458763 ICF458763 IMB458763 IVX458763 JFT458763 JPP458763 JZL458763 KJH458763 KTD458763 LCZ458763 LMV458763 LWR458763 MGN458763 MQJ458763 NAF458763 NKB458763 NTX458763 ODT458763 ONP458763 OXL458763 PHH458763 PRD458763 QAZ458763 QKV458763 QUR458763 REN458763 ROJ458763 RYF458763 SIB458763 SRX458763 TBT458763 TLP458763 TVL458763 UFH458763 UPD458763 UYZ458763 VIV458763 VSR458763 WCN458763 WMJ458763 WWF458763 X524299 JT524299 TP524299 ADL524299 ANH524299 AXD524299 BGZ524299 BQV524299 CAR524299 CKN524299 CUJ524299 DEF524299 DOB524299 DXX524299 EHT524299 ERP524299 FBL524299 FLH524299 FVD524299 GEZ524299 GOV524299 GYR524299 HIN524299 HSJ524299 ICF524299 IMB524299 IVX524299 JFT524299 JPP524299 JZL524299 KJH524299 KTD524299 LCZ524299 LMV524299 LWR524299 MGN524299 MQJ524299 NAF524299 NKB524299 NTX524299 ODT524299 ONP524299 OXL524299 PHH524299 PRD524299 QAZ524299 QKV524299 QUR524299 REN524299 ROJ524299 RYF524299 SIB524299 SRX524299 TBT524299 TLP524299 TVL524299 UFH524299 UPD524299 UYZ524299 VIV524299 VSR524299 WCN524299 WMJ524299 WWF524299 X589835 JT589835 TP589835 ADL589835 ANH589835 AXD589835 BGZ589835 BQV589835 CAR589835 CKN589835 CUJ589835 DEF589835 DOB589835 DXX589835 EHT589835 ERP589835 FBL589835 FLH589835 FVD589835 GEZ589835 GOV589835 GYR589835 HIN589835 HSJ589835 ICF589835 IMB589835 IVX589835 JFT589835 JPP589835 JZL589835 KJH589835 KTD589835 LCZ589835 LMV589835 LWR589835 MGN589835 MQJ589835 NAF589835 NKB589835 NTX589835 ODT589835 ONP589835 OXL589835 PHH589835 PRD589835 QAZ589835 QKV589835 QUR589835 REN589835 ROJ589835 RYF589835 SIB589835 SRX589835 TBT589835 TLP589835 TVL589835 UFH589835 UPD589835 UYZ589835 VIV589835 VSR589835 WCN589835 WMJ589835 WWF589835 X655371 JT655371 TP655371 ADL655371 ANH655371 AXD655371 BGZ655371 BQV655371 CAR655371 CKN655371 CUJ655371 DEF655371 DOB655371 DXX655371 EHT655371 ERP655371 FBL655371 FLH655371 FVD655371 GEZ655371 GOV655371 GYR655371 HIN655371 HSJ655371 ICF655371 IMB655371 IVX655371 JFT655371 JPP655371 JZL655371 KJH655371 KTD655371 LCZ655371 LMV655371 LWR655371 MGN655371 MQJ655371 NAF655371 NKB655371 NTX655371 ODT655371 ONP655371 OXL655371 PHH655371 PRD655371 QAZ655371 QKV655371 QUR655371 REN655371 ROJ655371 RYF655371 SIB655371 SRX655371 TBT655371 TLP655371 TVL655371 UFH655371 UPD655371 UYZ655371 VIV655371 VSR655371 WCN655371 WMJ655371 WWF655371 X720907 JT720907 TP720907 ADL720907 ANH720907 AXD720907 BGZ720907 BQV720907 CAR720907 CKN720907 CUJ720907 DEF720907 DOB720907 DXX720907 EHT720907 ERP720907 FBL720907 FLH720907 FVD720907 GEZ720907 GOV720907 GYR720907 HIN720907 HSJ720907 ICF720907 IMB720907 IVX720907 JFT720907 JPP720907 JZL720907 KJH720907 KTD720907 LCZ720907 LMV720907 LWR720907 MGN720907 MQJ720907 NAF720907 NKB720907 NTX720907 ODT720907 ONP720907 OXL720907 PHH720907 PRD720907 QAZ720907 QKV720907 QUR720907 REN720907 ROJ720907 RYF720907 SIB720907 SRX720907 TBT720907 TLP720907 TVL720907 UFH720907 UPD720907 UYZ720907 VIV720907 VSR720907 WCN720907 WMJ720907 WWF720907 X786443 JT786443 TP786443 ADL786443 ANH786443 AXD786443 BGZ786443 BQV786443 CAR786443 CKN786443 CUJ786443 DEF786443 DOB786443 DXX786443 EHT786443 ERP786443 FBL786443 FLH786443 FVD786443 GEZ786443 GOV786443 GYR786443 HIN786443 HSJ786443 ICF786443 IMB786443 IVX786443 JFT786443 JPP786443 JZL786443 KJH786443 KTD786443 LCZ786443 LMV786443 LWR786443 MGN786443 MQJ786443 NAF786443 NKB786443 NTX786443 ODT786443 ONP786443 OXL786443 PHH786443 PRD786443 QAZ786443 QKV786443 QUR786443 REN786443 ROJ786443 RYF786443 SIB786443 SRX786443 TBT786443 TLP786443 TVL786443 UFH786443 UPD786443 UYZ786443 VIV786443 VSR786443 WCN786443 WMJ786443 WWF786443 X851979 JT851979 TP851979 ADL851979 ANH851979 AXD851979 BGZ851979 BQV851979 CAR851979 CKN851979 CUJ851979 DEF851979 DOB851979 DXX851979 EHT851979 ERP851979 FBL851979 FLH851979 FVD851979 GEZ851979 GOV851979 GYR851979 HIN851979 HSJ851979 ICF851979 IMB851979 IVX851979 JFT851979 JPP851979 JZL851979 KJH851979 KTD851979 LCZ851979 LMV851979 LWR851979 MGN851979 MQJ851979 NAF851979 NKB851979 NTX851979 ODT851979 ONP851979 OXL851979 PHH851979 PRD851979 QAZ851979 QKV851979 QUR851979 REN851979 ROJ851979 RYF851979 SIB851979 SRX851979 TBT851979 TLP851979 TVL851979 UFH851979 UPD851979 UYZ851979 VIV851979 VSR851979 WCN851979 WMJ851979 WWF851979 X917515 JT917515 TP917515 ADL917515 ANH917515 AXD917515 BGZ917515 BQV917515 CAR917515 CKN917515 CUJ917515 DEF917515 DOB917515 DXX917515 EHT917515 ERP917515 FBL917515 FLH917515 FVD917515 GEZ917515 GOV917515 GYR917515 HIN917515 HSJ917515 ICF917515 IMB917515 IVX917515 JFT917515 JPP917515 JZL917515 KJH917515 KTD917515 LCZ917515 LMV917515 LWR917515 MGN917515 MQJ917515 NAF917515 NKB917515 NTX917515 ODT917515 ONP917515 OXL917515 PHH917515 PRD917515 QAZ917515 QKV917515 QUR917515 REN917515 ROJ917515 RYF917515 SIB917515 SRX917515 TBT917515 TLP917515 TVL917515 UFH917515 UPD917515 UYZ917515 VIV917515 VSR917515 WCN917515 WMJ917515 WWF917515 X983051 JT983051 TP983051 ADL983051 ANH983051 AXD983051 BGZ983051 BQV983051 CAR983051 CKN983051 CUJ983051 DEF983051 DOB983051 DXX983051 EHT983051 ERP983051 FBL983051 FLH983051 FVD983051 GEZ983051 GOV983051 GYR983051 HIN983051 HSJ983051 ICF983051 IMB983051 IVX983051 JFT983051 JPP983051 JZL983051 KJH983051 KTD983051 LCZ983051 LMV983051 LWR983051 MGN983051 MQJ983051 NAF983051 NKB983051 NTX983051 ODT983051 ONP983051 OXL983051 PHH983051 PRD983051 QAZ983051 QKV983051 QUR983051 REN983051 ROJ983051 RYF983051 SIB983051 SRX983051 TBT983051 TLP983051 TVL983051 UFH983051 UPD983051 UYZ983051 VIV983051 VSR983051 WCN983051 WMJ983051 WWF983051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view="pageBreakPreview" zoomScaleNormal="100" zoomScaleSheetLayoutView="100" workbookViewId="0">
      <selection activeCell="AE62" sqref="AE62"/>
    </sheetView>
  </sheetViews>
  <sheetFormatPr defaultRowHeight="12"/>
  <cols>
    <col min="1" max="29" width="3" style="376" customWidth="1"/>
    <col min="30" max="30" width="5" style="376" customWidth="1"/>
    <col min="31" max="256" width="9" style="376"/>
    <col min="257" max="285" width="3" style="376" customWidth="1"/>
    <col min="286" max="286" width="5" style="376" customWidth="1"/>
    <col min="287" max="512" width="9" style="376"/>
    <col min="513" max="541" width="3" style="376" customWidth="1"/>
    <col min="542" max="542" width="5" style="376" customWidth="1"/>
    <col min="543" max="768" width="9" style="376"/>
    <col min="769" max="797" width="3" style="376" customWidth="1"/>
    <col min="798" max="798" width="5" style="376" customWidth="1"/>
    <col min="799" max="1024" width="9" style="376"/>
    <col min="1025" max="1053" width="3" style="376" customWidth="1"/>
    <col min="1054" max="1054" width="5" style="376" customWidth="1"/>
    <col min="1055" max="1280" width="9" style="376"/>
    <col min="1281" max="1309" width="3" style="376" customWidth="1"/>
    <col min="1310" max="1310" width="5" style="376" customWidth="1"/>
    <col min="1311" max="1536" width="9" style="376"/>
    <col min="1537" max="1565" width="3" style="376" customWidth="1"/>
    <col min="1566" max="1566" width="5" style="376" customWidth="1"/>
    <col min="1567" max="1792" width="9" style="376"/>
    <col min="1793" max="1821" width="3" style="376" customWidth="1"/>
    <col min="1822" max="1822" width="5" style="376" customWidth="1"/>
    <col min="1823" max="2048" width="9" style="376"/>
    <col min="2049" max="2077" width="3" style="376" customWidth="1"/>
    <col min="2078" max="2078" width="5" style="376" customWidth="1"/>
    <col min="2079" max="2304" width="9" style="376"/>
    <col min="2305" max="2333" width="3" style="376" customWidth="1"/>
    <col min="2334" max="2334" width="5" style="376" customWidth="1"/>
    <col min="2335" max="2560" width="9" style="376"/>
    <col min="2561" max="2589" width="3" style="376" customWidth="1"/>
    <col min="2590" max="2590" width="5" style="376" customWidth="1"/>
    <col min="2591" max="2816" width="9" style="376"/>
    <col min="2817" max="2845" width="3" style="376" customWidth="1"/>
    <col min="2846" max="2846" width="5" style="376" customWidth="1"/>
    <col min="2847" max="3072" width="9" style="376"/>
    <col min="3073" max="3101" width="3" style="376" customWidth="1"/>
    <col min="3102" max="3102" width="5" style="376" customWidth="1"/>
    <col min="3103" max="3328" width="9" style="376"/>
    <col min="3329" max="3357" width="3" style="376" customWidth="1"/>
    <col min="3358" max="3358" width="5" style="376" customWidth="1"/>
    <col min="3359" max="3584" width="9" style="376"/>
    <col min="3585" max="3613" width="3" style="376" customWidth="1"/>
    <col min="3614" max="3614" width="5" style="376" customWidth="1"/>
    <col min="3615" max="3840" width="9" style="376"/>
    <col min="3841" max="3869" width="3" style="376" customWidth="1"/>
    <col min="3870" max="3870" width="5" style="376" customWidth="1"/>
    <col min="3871" max="4096" width="9" style="376"/>
    <col min="4097" max="4125" width="3" style="376" customWidth="1"/>
    <col min="4126" max="4126" width="5" style="376" customWidth="1"/>
    <col min="4127" max="4352" width="9" style="376"/>
    <col min="4353" max="4381" width="3" style="376" customWidth="1"/>
    <col min="4382" max="4382" width="5" style="376" customWidth="1"/>
    <col min="4383" max="4608" width="9" style="376"/>
    <col min="4609" max="4637" width="3" style="376" customWidth="1"/>
    <col min="4638" max="4638" width="5" style="376" customWidth="1"/>
    <col min="4639" max="4864" width="9" style="376"/>
    <col min="4865" max="4893" width="3" style="376" customWidth="1"/>
    <col min="4894" max="4894" width="5" style="376" customWidth="1"/>
    <col min="4895" max="5120" width="9" style="376"/>
    <col min="5121" max="5149" width="3" style="376" customWidth="1"/>
    <col min="5150" max="5150" width="5" style="376" customWidth="1"/>
    <col min="5151" max="5376" width="9" style="376"/>
    <col min="5377" max="5405" width="3" style="376" customWidth="1"/>
    <col min="5406" max="5406" width="5" style="376" customWidth="1"/>
    <col min="5407" max="5632" width="9" style="376"/>
    <col min="5633" max="5661" width="3" style="376" customWidth="1"/>
    <col min="5662" max="5662" width="5" style="376" customWidth="1"/>
    <col min="5663" max="5888" width="9" style="376"/>
    <col min="5889" max="5917" width="3" style="376" customWidth="1"/>
    <col min="5918" max="5918" width="5" style="376" customWidth="1"/>
    <col min="5919" max="6144" width="9" style="376"/>
    <col min="6145" max="6173" width="3" style="376" customWidth="1"/>
    <col min="6174" max="6174" width="5" style="376" customWidth="1"/>
    <col min="6175" max="6400" width="9" style="376"/>
    <col min="6401" max="6429" width="3" style="376" customWidth="1"/>
    <col min="6430" max="6430" width="5" style="376" customWidth="1"/>
    <col min="6431" max="6656" width="9" style="376"/>
    <col min="6657" max="6685" width="3" style="376" customWidth="1"/>
    <col min="6686" max="6686" width="5" style="376" customWidth="1"/>
    <col min="6687" max="6912" width="9" style="376"/>
    <col min="6913" max="6941" width="3" style="376" customWidth="1"/>
    <col min="6942" max="6942" width="5" style="376" customWidth="1"/>
    <col min="6943" max="7168" width="9" style="376"/>
    <col min="7169" max="7197" width="3" style="376" customWidth="1"/>
    <col min="7198" max="7198" width="5" style="376" customWidth="1"/>
    <col min="7199" max="7424" width="9" style="376"/>
    <col min="7425" max="7453" width="3" style="376" customWidth="1"/>
    <col min="7454" max="7454" width="5" style="376" customWidth="1"/>
    <col min="7455" max="7680" width="9" style="376"/>
    <col min="7681" max="7709" width="3" style="376" customWidth="1"/>
    <col min="7710" max="7710" width="5" style="376" customWidth="1"/>
    <col min="7711" max="7936" width="9" style="376"/>
    <col min="7937" max="7965" width="3" style="376" customWidth="1"/>
    <col min="7966" max="7966" width="5" style="376" customWidth="1"/>
    <col min="7967" max="8192" width="9" style="376"/>
    <col min="8193" max="8221" width="3" style="376" customWidth="1"/>
    <col min="8222" max="8222" width="5" style="376" customWidth="1"/>
    <col min="8223" max="8448" width="9" style="376"/>
    <col min="8449" max="8477" width="3" style="376" customWidth="1"/>
    <col min="8478" max="8478" width="5" style="376" customWidth="1"/>
    <col min="8479" max="8704" width="9" style="376"/>
    <col min="8705" max="8733" width="3" style="376" customWidth="1"/>
    <col min="8734" max="8734" width="5" style="376" customWidth="1"/>
    <col min="8735" max="8960" width="9" style="376"/>
    <col min="8961" max="8989" width="3" style="376" customWidth="1"/>
    <col min="8990" max="8990" width="5" style="376" customWidth="1"/>
    <col min="8991" max="9216" width="9" style="376"/>
    <col min="9217" max="9245" width="3" style="376" customWidth="1"/>
    <col min="9246" max="9246" width="5" style="376" customWidth="1"/>
    <col min="9247" max="9472" width="9" style="376"/>
    <col min="9473" max="9501" width="3" style="376" customWidth="1"/>
    <col min="9502" max="9502" width="5" style="376" customWidth="1"/>
    <col min="9503" max="9728" width="9" style="376"/>
    <col min="9729" max="9757" width="3" style="376" customWidth="1"/>
    <col min="9758" max="9758" width="5" style="376" customWidth="1"/>
    <col min="9759" max="9984" width="9" style="376"/>
    <col min="9985" max="10013" width="3" style="376" customWidth="1"/>
    <col min="10014" max="10014" width="5" style="376" customWidth="1"/>
    <col min="10015" max="10240" width="9" style="376"/>
    <col min="10241" max="10269" width="3" style="376" customWidth="1"/>
    <col min="10270" max="10270" width="5" style="376" customWidth="1"/>
    <col min="10271" max="10496" width="9" style="376"/>
    <col min="10497" max="10525" width="3" style="376" customWidth="1"/>
    <col min="10526" max="10526" width="5" style="376" customWidth="1"/>
    <col min="10527" max="10752" width="9" style="376"/>
    <col min="10753" max="10781" width="3" style="376" customWidth="1"/>
    <col min="10782" max="10782" width="5" style="376" customWidth="1"/>
    <col min="10783" max="11008" width="9" style="376"/>
    <col min="11009" max="11037" width="3" style="376" customWidth="1"/>
    <col min="11038" max="11038" width="5" style="376" customWidth="1"/>
    <col min="11039" max="11264" width="9" style="376"/>
    <col min="11265" max="11293" width="3" style="376" customWidth="1"/>
    <col min="11294" max="11294" width="5" style="376" customWidth="1"/>
    <col min="11295" max="11520" width="9" style="376"/>
    <col min="11521" max="11549" width="3" style="376" customWidth="1"/>
    <col min="11550" max="11550" width="5" style="376" customWidth="1"/>
    <col min="11551" max="11776" width="9" style="376"/>
    <col min="11777" max="11805" width="3" style="376" customWidth="1"/>
    <col min="11806" max="11806" width="5" style="376" customWidth="1"/>
    <col min="11807" max="12032" width="9" style="376"/>
    <col min="12033" max="12061" width="3" style="376" customWidth="1"/>
    <col min="12062" max="12062" width="5" style="376" customWidth="1"/>
    <col min="12063" max="12288" width="9" style="376"/>
    <col min="12289" max="12317" width="3" style="376" customWidth="1"/>
    <col min="12318" max="12318" width="5" style="376" customWidth="1"/>
    <col min="12319" max="12544" width="9" style="376"/>
    <col min="12545" max="12573" width="3" style="376" customWidth="1"/>
    <col min="12574" max="12574" width="5" style="376" customWidth="1"/>
    <col min="12575" max="12800" width="9" style="376"/>
    <col min="12801" max="12829" width="3" style="376" customWidth="1"/>
    <col min="12830" max="12830" width="5" style="376" customWidth="1"/>
    <col min="12831" max="13056" width="9" style="376"/>
    <col min="13057" max="13085" width="3" style="376" customWidth="1"/>
    <col min="13086" max="13086" width="5" style="376" customWidth="1"/>
    <col min="13087" max="13312" width="9" style="376"/>
    <col min="13313" max="13341" width="3" style="376" customWidth="1"/>
    <col min="13342" max="13342" width="5" style="376" customWidth="1"/>
    <col min="13343" max="13568" width="9" style="376"/>
    <col min="13569" max="13597" width="3" style="376" customWidth="1"/>
    <col min="13598" max="13598" width="5" style="376" customWidth="1"/>
    <col min="13599" max="13824" width="9" style="376"/>
    <col min="13825" max="13853" width="3" style="376" customWidth="1"/>
    <col min="13854" max="13854" width="5" style="376" customWidth="1"/>
    <col min="13855" max="14080" width="9" style="376"/>
    <col min="14081" max="14109" width="3" style="376" customWidth="1"/>
    <col min="14110" max="14110" width="5" style="376" customWidth="1"/>
    <col min="14111" max="14336" width="9" style="376"/>
    <col min="14337" max="14365" width="3" style="376" customWidth="1"/>
    <col min="14366" max="14366" width="5" style="376" customWidth="1"/>
    <col min="14367" max="14592" width="9" style="376"/>
    <col min="14593" max="14621" width="3" style="376" customWidth="1"/>
    <col min="14622" max="14622" width="5" style="376" customWidth="1"/>
    <col min="14623" max="14848" width="9" style="376"/>
    <col min="14849" max="14877" width="3" style="376" customWidth="1"/>
    <col min="14878" max="14878" width="5" style="376" customWidth="1"/>
    <col min="14879" max="15104" width="9" style="376"/>
    <col min="15105" max="15133" width="3" style="376" customWidth="1"/>
    <col min="15134" max="15134" width="5" style="376" customWidth="1"/>
    <col min="15135" max="15360" width="9" style="376"/>
    <col min="15361" max="15389" width="3" style="376" customWidth="1"/>
    <col min="15390" max="15390" width="5" style="376" customWidth="1"/>
    <col min="15391" max="15616" width="9" style="376"/>
    <col min="15617" max="15645" width="3" style="376" customWidth="1"/>
    <col min="15646" max="15646" width="5" style="376" customWidth="1"/>
    <col min="15647" max="15872" width="9" style="376"/>
    <col min="15873" max="15901" width="3" style="376" customWidth="1"/>
    <col min="15902" max="15902" width="5" style="376" customWidth="1"/>
    <col min="15903" max="16128" width="9" style="376"/>
    <col min="16129" max="16157" width="3" style="376" customWidth="1"/>
    <col min="16158" max="16158" width="5" style="376" customWidth="1"/>
    <col min="16159" max="16384" width="9" style="376"/>
  </cols>
  <sheetData>
    <row r="1" spans="1:29" ht="17.100000000000001" customHeight="1">
      <c r="A1" s="626" t="s">
        <v>2523</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row>
    <row r="2" spans="1:29" ht="17.100000000000001" customHeight="1">
      <c r="A2" s="376" t="s">
        <v>2524</v>
      </c>
      <c r="H2" s="632" t="s">
        <v>2525</v>
      </c>
      <c r="I2" s="632"/>
      <c r="J2" s="632"/>
      <c r="K2" s="632"/>
      <c r="L2" s="632"/>
      <c r="M2" s="632"/>
      <c r="N2" s="632"/>
      <c r="O2" s="391"/>
      <c r="P2" s="392" t="s">
        <v>2526</v>
      </c>
      <c r="Q2" s="633"/>
      <c r="R2" s="633"/>
      <c r="S2" s="633"/>
      <c r="T2" s="633"/>
      <c r="U2" s="633"/>
      <c r="V2" s="633"/>
      <c r="W2" s="633"/>
      <c r="X2" s="633"/>
      <c r="Y2" s="633"/>
      <c r="Z2" s="393" t="s">
        <v>2527</v>
      </c>
      <c r="AA2" s="382"/>
      <c r="AB2" s="382"/>
    </row>
    <row r="3" spans="1:29" ht="17.100000000000001" customHeight="1">
      <c r="H3" s="634" t="s">
        <v>2528</v>
      </c>
      <c r="I3" s="634"/>
      <c r="J3" s="634"/>
      <c r="K3" s="634"/>
      <c r="L3" s="634"/>
      <c r="M3" s="634"/>
      <c r="N3" s="634"/>
      <c r="O3" s="394"/>
      <c r="P3" s="395" t="s">
        <v>2526</v>
      </c>
      <c r="Q3" s="631"/>
      <c r="R3" s="631"/>
      <c r="S3" s="631"/>
      <c r="T3" s="631"/>
      <c r="U3" s="631"/>
      <c r="V3" s="631"/>
      <c r="W3" s="631"/>
      <c r="X3" s="631"/>
      <c r="Y3" s="631"/>
      <c r="Z3" s="380" t="s">
        <v>2527</v>
      </c>
    </row>
    <row r="4" spans="1:29" ht="17.100000000000001" customHeight="1">
      <c r="H4" s="634" t="s">
        <v>2529</v>
      </c>
      <c r="I4" s="634"/>
      <c r="J4" s="634"/>
      <c r="K4" s="634"/>
      <c r="L4" s="634"/>
      <c r="M4" s="634"/>
      <c r="N4" s="634"/>
      <c r="O4" s="394"/>
      <c r="P4" s="395" t="s">
        <v>2526</v>
      </c>
      <c r="Q4" s="625"/>
      <c r="R4" s="625"/>
      <c r="S4" s="625"/>
      <c r="T4" s="625"/>
      <c r="U4" s="625"/>
      <c r="V4" s="625"/>
      <c r="W4" s="625"/>
      <c r="X4" s="625"/>
      <c r="Y4" s="625"/>
      <c r="Z4" s="380" t="s">
        <v>2527</v>
      </c>
    </row>
    <row r="5" spans="1:29" ht="17.100000000000001" customHeight="1">
      <c r="A5" s="376" t="s">
        <v>2530</v>
      </c>
      <c r="H5" s="396" t="s">
        <v>2531</v>
      </c>
      <c r="I5" s="621" t="s">
        <v>73</v>
      </c>
      <c r="J5" s="621"/>
      <c r="K5" s="621"/>
      <c r="L5" s="621"/>
      <c r="M5" s="621"/>
      <c r="N5" s="621"/>
      <c r="O5" s="621"/>
      <c r="P5" s="621"/>
      <c r="Q5" s="396" t="s">
        <v>2531</v>
      </c>
      <c r="R5" s="621" t="s">
        <v>53</v>
      </c>
      <c r="S5" s="621"/>
      <c r="T5" s="621"/>
    </row>
    <row r="6" spans="1:29" ht="17.100000000000001" customHeight="1">
      <c r="A6" s="376" t="s">
        <v>2532</v>
      </c>
      <c r="H6" s="396" t="s">
        <v>2531</v>
      </c>
      <c r="I6" s="621" t="s">
        <v>49</v>
      </c>
      <c r="J6" s="621"/>
      <c r="K6" s="621"/>
      <c r="L6" s="621"/>
      <c r="M6" s="621"/>
      <c r="N6" s="621"/>
      <c r="O6" s="621"/>
      <c r="P6" s="621"/>
      <c r="Q6" s="396" t="s">
        <v>2531</v>
      </c>
      <c r="R6" s="621" t="s">
        <v>53</v>
      </c>
      <c r="S6" s="621"/>
      <c r="T6" s="621"/>
    </row>
    <row r="7" spans="1:29" ht="17.100000000000001" customHeight="1">
      <c r="A7" s="376" t="s">
        <v>2533</v>
      </c>
      <c r="H7" s="631"/>
      <c r="I7" s="631"/>
      <c r="L7" s="394"/>
      <c r="M7" s="394"/>
      <c r="N7" s="394"/>
      <c r="O7" s="394"/>
    </row>
    <row r="8" spans="1:29" ht="17.100000000000001" customHeight="1">
      <c r="A8" s="376" t="s">
        <v>2534</v>
      </c>
      <c r="H8" s="631"/>
      <c r="I8" s="631"/>
      <c r="J8" s="380" t="s">
        <v>72</v>
      </c>
      <c r="L8" s="397"/>
      <c r="M8" s="397"/>
      <c r="N8" s="397"/>
      <c r="O8" s="397"/>
      <c r="P8" s="397"/>
      <c r="Q8" s="397"/>
    </row>
    <row r="9" spans="1:29" ht="17.100000000000001" customHeight="1">
      <c r="A9" s="398" t="s">
        <v>2535</v>
      </c>
      <c r="B9" s="398"/>
      <c r="C9" s="398"/>
      <c r="D9" s="398"/>
      <c r="E9" s="398"/>
      <c r="F9" s="398"/>
      <c r="G9" s="398"/>
      <c r="H9" s="396" t="s">
        <v>2536</v>
      </c>
      <c r="I9" s="628" t="s">
        <v>2537</v>
      </c>
      <c r="J9" s="628"/>
      <c r="K9" s="628"/>
      <c r="L9" s="396" t="s">
        <v>2536</v>
      </c>
      <c r="M9" s="629" t="s">
        <v>2538</v>
      </c>
      <c r="N9" s="629"/>
      <c r="O9" s="629"/>
      <c r="P9" s="396" t="s">
        <v>2536</v>
      </c>
      <c r="Q9" s="629" t="s">
        <v>2539</v>
      </c>
      <c r="R9" s="629"/>
      <c r="S9" s="629"/>
      <c r="T9" s="629"/>
      <c r="U9" s="399"/>
      <c r="V9" s="398"/>
      <c r="W9" s="398"/>
      <c r="X9" s="398"/>
      <c r="Y9" s="398"/>
      <c r="Z9" s="398"/>
      <c r="AA9" s="398"/>
      <c r="AB9" s="398"/>
      <c r="AC9" s="398"/>
    </row>
    <row r="10" spans="1:29" ht="17.100000000000001" customHeight="1">
      <c r="A10" s="376" t="s">
        <v>2540</v>
      </c>
      <c r="J10" s="606"/>
      <c r="K10" s="606"/>
      <c r="L10" s="606"/>
      <c r="M10" s="625"/>
      <c r="N10" s="625"/>
      <c r="O10" s="625"/>
      <c r="P10" s="376" t="s">
        <v>2541</v>
      </c>
    </row>
    <row r="11" spans="1:29" ht="17.100000000000001" customHeight="1">
      <c r="A11" s="385" t="s">
        <v>2542</v>
      </c>
      <c r="B11" s="385"/>
      <c r="C11" s="385"/>
      <c r="D11" s="385"/>
      <c r="E11" s="385"/>
      <c r="F11" s="385"/>
      <c r="G11" s="385"/>
      <c r="H11" s="385"/>
      <c r="I11" s="385"/>
      <c r="J11" s="626"/>
      <c r="K11" s="626"/>
      <c r="L11" s="626"/>
      <c r="M11" s="630"/>
      <c r="N11" s="630"/>
      <c r="O11" s="630"/>
      <c r="P11" s="385" t="s">
        <v>2543</v>
      </c>
      <c r="Q11" s="385"/>
      <c r="R11" s="385"/>
      <c r="S11" s="385"/>
      <c r="T11" s="385"/>
      <c r="U11" s="385"/>
      <c r="V11" s="385"/>
      <c r="W11" s="385"/>
      <c r="X11" s="385"/>
      <c r="Y11" s="385"/>
      <c r="Z11" s="385"/>
      <c r="AA11" s="385"/>
      <c r="AB11" s="385"/>
      <c r="AC11" s="385"/>
    </row>
    <row r="12" spans="1:29" ht="15" customHeight="1">
      <c r="A12" s="382"/>
      <c r="B12" s="382"/>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row>
  </sheetData>
  <mergeCells count="20">
    <mergeCell ref="H4:N4"/>
    <mergeCell ref="Q4:Y4"/>
    <mergeCell ref="A1:AC1"/>
    <mergeCell ref="H2:N2"/>
    <mergeCell ref="Q2:Y2"/>
    <mergeCell ref="H3:N3"/>
    <mergeCell ref="Q3:Y3"/>
    <mergeCell ref="J11:L11"/>
    <mergeCell ref="M11:O11"/>
    <mergeCell ref="I5:P5"/>
    <mergeCell ref="R5:T5"/>
    <mergeCell ref="I6:P6"/>
    <mergeCell ref="R6:T6"/>
    <mergeCell ref="H7:I7"/>
    <mergeCell ref="H8:I8"/>
    <mergeCell ref="I9:K9"/>
    <mergeCell ref="M9:O9"/>
    <mergeCell ref="Q9:T9"/>
    <mergeCell ref="J10:L10"/>
    <mergeCell ref="M10:O10"/>
  </mergeCells>
  <phoneticPr fontId="1"/>
  <dataValidations count="1">
    <dataValidation type="list" allowBlank="1" showInputMessage="1" showErrorMessage="1" sqref="H5:H6 JD5:JD6 SZ5:SZ6 ACV5:ACV6 AMR5:AMR6 AWN5:AWN6 BGJ5:BGJ6 BQF5:BQF6 CAB5:CAB6 CJX5:CJX6 CTT5:CTT6 DDP5:DDP6 DNL5:DNL6 DXH5:DXH6 EHD5:EHD6 EQZ5:EQZ6 FAV5:FAV6 FKR5:FKR6 FUN5:FUN6 GEJ5:GEJ6 GOF5:GOF6 GYB5:GYB6 HHX5:HHX6 HRT5:HRT6 IBP5:IBP6 ILL5:ILL6 IVH5:IVH6 JFD5:JFD6 JOZ5:JOZ6 JYV5:JYV6 KIR5:KIR6 KSN5:KSN6 LCJ5:LCJ6 LMF5:LMF6 LWB5:LWB6 MFX5:MFX6 MPT5:MPT6 MZP5:MZP6 NJL5:NJL6 NTH5:NTH6 ODD5:ODD6 OMZ5:OMZ6 OWV5:OWV6 PGR5:PGR6 PQN5:PQN6 QAJ5:QAJ6 QKF5:QKF6 QUB5:QUB6 RDX5:RDX6 RNT5:RNT6 RXP5:RXP6 SHL5:SHL6 SRH5:SRH6 TBD5:TBD6 TKZ5:TKZ6 TUV5:TUV6 UER5:UER6 UON5:UON6 UYJ5:UYJ6 VIF5:VIF6 VSB5:VSB6 WBX5:WBX6 WLT5:WLT6 WVP5:WVP6 H65541:H65542 JD65541:JD65542 SZ65541:SZ65542 ACV65541:ACV65542 AMR65541:AMR65542 AWN65541:AWN65542 BGJ65541:BGJ65542 BQF65541:BQF65542 CAB65541:CAB65542 CJX65541:CJX65542 CTT65541:CTT65542 DDP65541:DDP65542 DNL65541:DNL65542 DXH65541:DXH65542 EHD65541:EHD65542 EQZ65541:EQZ65542 FAV65541:FAV65542 FKR65541:FKR65542 FUN65541:FUN65542 GEJ65541:GEJ65542 GOF65541:GOF65542 GYB65541:GYB65542 HHX65541:HHX65542 HRT65541:HRT65542 IBP65541:IBP65542 ILL65541:ILL65542 IVH65541:IVH65542 JFD65541:JFD65542 JOZ65541:JOZ65542 JYV65541:JYV65542 KIR65541:KIR65542 KSN65541:KSN65542 LCJ65541:LCJ65542 LMF65541:LMF65542 LWB65541:LWB65542 MFX65541:MFX65542 MPT65541:MPT65542 MZP65541:MZP65542 NJL65541:NJL65542 NTH65541:NTH65542 ODD65541:ODD65542 OMZ65541:OMZ65542 OWV65541:OWV65542 PGR65541:PGR65542 PQN65541:PQN65542 QAJ65541:QAJ65542 QKF65541:QKF65542 QUB65541:QUB65542 RDX65541:RDX65542 RNT65541:RNT65542 RXP65541:RXP65542 SHL65541:SHL65542 SRH65541:SRH65542 TBD65541:TBD65542 TKZ65541:TKZ65542 TUV65541:TUV65542 UER65541:UER65542 UON65541:UON65542 UYJ65541:UYJ65542 VIF65541:VIF65542 VSB65541:VSB65542 WBX65541:WBX65542 WLT65541:WLT65542 WVP65541:WVP65542 H131077:H131078 JD131077:JD131078 SZ131077:SZ131078 ACV131077:ACV131078 AMR131077:AMR131078 AWN131077:AWN131078 BGJ131077:BGJ131078 BQF131077:BQF131078 CAB131077:CAB131078 CJX131077:CJX131078 CTT131077:CTT131078 DDP131077:DDP131078 DNL131077:DNL131078 DXH131077:DXH131078 EHD131077:EHD131078 EQZ131077:EQZ131078 FAV131077:FAV131078 FKR131077:FKR131078 FUN131077:FUN131078 GEJ131077:GEJ131078 GOF131077:GOF131078 GYB131077:GYB131078 HHX131077:HHX131078 HRT131077:HRT131078 IBP131077:IBP131078 ILL131077:ILL131078 IVH131077:IVH131078 JFD131077:JFD131078 JOZ131077:JOZ131078 JYV131077:JYV131078 KIR131077:KIR131078 KSN131077:KSN131078 LCJ131077:LCJ131078 LMF131077:LMF131078 LWB131077:LWB131078 MFX131077:MFX131078 MPT131077:MPT131078 MZP131077:MZP131078 NJL131077:NJL131078 NTH131077:NTH131078 ODD131077:ODD131078 OMZ131077:OMZ131078 OWV131077:OWV131078 PGR131077:PGR131078 PQN131077:PQN131078 QAJ131077:QAJ131078 QKF131077:QKF131078 QUB131077:QUB131078 RDX131077:RDX131078 RNT131077:RNT131078 RXP131077:RXP131078 SHL131077:SHL131078 SRH131077:SRH131078 TBD131077:TBD131078 TKZ131077:TKZ131078 TUV131077:TUV131078 UER131077:UER131078 UON131077:UON131078 UYJ131077:UYJ131078 VIF131077:VIF131078 VSB131077:VSB131078 WBX131077:WBX131078 WLT131077:WLT131078 WVP131077:WVP131078 H196613:H196614 JD196613:JD196614 SZ196613:SZ196614 ACV196613:ACV196614 AMR196613:AMR196614 AWN196613:AWN196614 BGJ196613:BGJ196614 BQF196613:BQF196614 CAB196613:CAB196614 CJX196613:CJX196614 CTT196613:CTT196614 DDP196613:DDP196614 DNL196613:DNL196614 DXH196613:DXH196614 EHD196613:EHD196614 EQZ196613:EQZ196614 FAV196613:FAV196614 FKR196613:FKR196614 FUN196613:FUN196614 GEJ196613:GEJ196614 GOF196613:GOF196614 GYB196613:GYB196614 HHX196613:HHX196614 HRT196613:HRT196614 IBP196613:IBP196614 ILL196613:ILL196614 IVH196613:IVH196614 JFD196613:JFD196614 JOZ196613:JOZ196614 JYV196613:JYV196614 KIR196613:KIR196614 KSN196613:KSN196614 LCJ196613:LCJ196614 LMF196613:LMF196614 LWB196613:LWB196614 MFX196613:MFX196614 MPT196613:MPT196614 MZP196613:MZP196614 NJL196613:NJL196614 NTH196613:NTH196614 ODD196613:ODD196614 OMZ196613:OMZ196614 OWV196613:OWV196614 PGR196613:PGR196614 PQN196613:PQN196614 QAJ196613:QAJ196614 QKF196613:QKF196614 QUB196613:QUB196614 RDX196613:RDX196614 RNT196613:RNT196614 RXP196613:RXP196614 SHL196613:SHL196614 SRH196613:SRH196614 TBD196613:TBD196614 TKZ196613:TKZ196614 TUV196613:TUV196614 UER196613:UER196614 UON196613:UON196614 UYJ196613:UYJ196614 VIF196613:VIF196614 VSB196613:VSB196614 WBX196613:WBX196614 WLT196613:WLT196614 WVP196613:WVP196614 H262149:H262150 JD262149:JD262150 SZ262149:SZ262150 ACV262149:ACV262150 AMR262149:AMR262150 AWN262149:AWN262150 BGJ262149:BGJ262150 BQF262149:BQF262150 CAB262149:CAB262150 CJX262149:CJX262150 CTT262149:CTT262150 DDP262149:DDP262150 DNL262149:DNL262150 DXH262149:DXH262150 EHD262149:EHD262150 EQZ262149:EQZ262150 FAV262149:FAV262150 FKR262149:FKR262150 FUN262149:FUN262150 GEJ262149:GEJ262150 GOF262149:GOF262150 GYB262149:GYB262150 HHX262149:HHX262150 HRT262149:HRT262150 IBP262149:IBP262150 ILL262149:ILL262150 IVH262149:IVH262150 JFD262149:JFD262150 JOZ262149:JOZ262150 JYV262149:JYV262150 KIR262149:KIR262150 KSN262149:KSN262150 LCJ262149:LCJ262150 LMF262149:LMF262150 LWB262149:LWB262150 MFX262149:MFX262150 MPT262149:MPT262150 MZP262149:MZP262150 NJL262149:NJL262150 NTH262149:NTH262150 ODD262149:ODD262150 OMZ262149:OMZ262150 OWV262149:OWV262150 PGR262149:PGR262150 PQN262149:PQN262150 QAJ262149:QAJ262150 QKF262149:QKF262150 QUB262149:QUB262150 RDX262149:RDX262150 RNT262149:RNT262150 RXP262149:RXP262150 SHL262149:SHL262150 SRH262149:SRH262150 TBD262149:TBD262150 TKZ262149:TKZ262150 TUV262149:TUV262150 UER262149:UER262150 UON262149:UON262150 UYJ262149:UYJ262150 VIF262149:VIF262150 VSB262149:VSB262150 WBX262149:WBX262150 WLT262149:WLT262150 WVP262149:WVP262150 H327685:H327686 JD327685:JD327686 SZ327685:SZ327686 ACV327685:ACV327686 AMR327685:AMR327686 AWN327685:AWN327686 BGJ327685:BGJ327686 BQF327685:BQF327686 CAB327685:CAB327686 CJX327685:CJX327686 CTT327685:CTT327686 DDP327685:DDP327686 DNL327685:DNL327686 DXH327685:DXH327686 EHD327685:EHD327686 EQZ327685:EQZ327686 FAV327685:FAV327686 FKR327685:FKR327686 FUN327685:FUN327686 GEJ327685:GEJ327686 GOF327685:GOF327686 GYB327685:GYB327686 HHX327685:HHX327686 HRT327685:HRT327686 IBP327685:IBP327686 ILL327685:ILL327686 IVH327685:IVH327686 JFD327685:JFD327686 JOZ327685:JOZ327686 JYV327685:JYV327686 KIR327685:KIR327686 KSN327685:KSN327686 LCJ327685:LCJ327686 LMF327685:LMF327686 LWB327685:LWB327686 MFX327685:MFX327686 MPT327685:MPT327686 MZP327685:MZP327686 NJL327685:NJL327686 NTH327685:NTH327686 ODD327685:ODD327686 OMZ327685:OMZ327686 OWV327685:OWV327686 PGR327685:PGR327686 PQN327685:PQN327686 QAJ327685:QAJ327686 QKF327685:QKF327686 QUB327685:QUB327686 RDX327685:RDX327686 RNT327685:RNT327686 RXP327685:RXP327686 SHL327685:SHL327686 SRH327685:SRH327686 TBD327685:TBD327686 TKZ327685:TKZ327686 TUV327685:TUV327686 UER327685:UER327686 UON327685:UON327686 UYJ327685:UYJ327686 VIF327685:VIF327686 VSB327685:VSB327686 WBX327685:WBX327686 WLT327685:WLT327686 WVP327685:WVP327686 H393221:H393222 JD393221:JD393222 SZ393221:SZ393222 ACV393221:ACV393222 AMR393221:AMR393222 AWN393221:AWN393222 BGJ393221:BGJ393222 BQF393221:BQF393222 CAB393221:CAB393222 CJX393221:CJX393222 CTT393221:CTT393222 DDP393221:DDP393222 DNL393221:DNL393222 DXH393221:DXH393222 EHD393221:EHD393222 EQZ393221:EQZ393222 FAV393221:FAV393222 FKR393221:FKR393222 FUN393221:FUN393222 GEJ393221:GEJ393222 GOF393221:GOF393222 GYB393221:GYB393222 HHX393221:HHX393222 HRT393221:HRT393222 IBP393221:IBP393222 ILL393221:ILL393222 IVH393221:IVH393222 JFD393221:JFD393222 JOZ393221:JOZ393222 JYV393221:JYV393222 KIR393221:KIR393222 KSN393221:KSN393222 LCJ393221:LCJ393222 LMF393221:LMF393222 LWB393221:LWB393222 MFX393221:MFX393222 MPT393221:MPT393222 MZP393221:MZP393222 NJL393221:NJL393222 NTH393221:NTH393222 ODD393221:ODD393222 OMZ393221:OMZ393222 OWV393221:OWV393222 PGR393221:PGR393222 PQN393221:PQN393222 QAJ393221:QAJ393222 QKF393221:QKF393222 QUB393221:QUB393222 RDX393221:RDX393222 RNT393221:RNT393222 RXP393221:RXP393222 SHL393221:SHL393222 SRH393221:SRH393222 TBD393221:TBD393222 TKZ393221:TKZ393222 TUV393221:TUV393222 UER393221:UER393222 UON393221:UON393222 UYJ393221:UYJ393222 VIF393221:VIF393222 VSB393221:VSB393222 WBX393221:WBX393222 WLT393221:WLT393222 WVP393221:WVP393222 H458757:H458758 JD458757:JD458758 SZ458757:SZ458758 ACV458757:ACV458758 AMR458757:AMR458758 AWN458757:AWN458758 BGJ458757:BGJ458758 BQF458757:BQF458758 CAB458757:CAB458758 CJX458757:CJX458758 CTT458757:CTT458758 DDP458757:DDP458758 DNL458757:DNL458758 DXH458757:DXH458758 EHD458757:EHD458758 EQZ458757:EQZ458758 FAV458757:FAV458758 FKR458757:FKR458758 FUN458757:FUN458758 GEJ458757:GEJ458758 GOF458757:GOF458758 GYB458757:GYB458758 HHX458757:HHX458758 HRT458757:HRT458758 IBP458757:IBP458758 ILL458757:ILL458758 IVH458757:IVH458758 JFD458757:JFD458758 JOZ458757:JOZ458758 JYV458757:JYV458758 KIR458757:KIR458758 KSN458757:KSN458758 LCJ458757:LCJ458758 LMF458757:LMF458758 LWB458757:LWB458758 MFX458757:MFX458758 MPT458757:MPT458758 MZP458757:MZP458758 NJL458757:NJL458758 NTH458757:NTH458758 ODD458757:ODD458758 OMZ458757:OMZ458758 OWV458757:OWV458758 PGR458757:PGR458758 PQN458757:PQN458758 QAJ458757:QAJ458758 QKF458757:QKF458758 QUB458757:QUB458758 RDX458757:RDX458758 RNT458757:RNT458758 RXP458757:RXP458758 SHL458757:SHL458758 SRH458757:SRH458758 TBD458757:TBD458758 TKZ458757:TKZ458758 TUV458757:TUV458758 UER458757:UER458758 UON458757:UON458758 UYJ458757:UYJ458758 VIF458757:VIF458758 VSB458757:VSB458758 WBX458757:WBX458758 WLT458757:WLT458758 WVP458757:WVP458758 H524293:H524294 JD524293:JD524294 SZ524293:SZ524294 ACV524293:ACV524294 AMR524293:AMR524294 AWN524293:AWN524294 BGJ524293:BGJ524294 BQF524293:BQF524294 CAB524293:CAB524294 CJX524293:CJX524294 CTT524293:CTT524294 DDP524293:DDP524294 DNL524293:DNL524294 DXH524293:DXH524294 EHD524293:EHD524294 EQZ524293:EQZ524294 FAV524293:FAV524294 FKR524293:FKR524294 FUN524293:FUN524294 GEJ524293:GEJ524294 GOF524293:GOF524294 GYB524293:GYB524294 HHX524293:HHX524294 HRT524293:HRT524294 IBP524293:IBP524294 ILL524293:ILL524294 IVH524293:IVH524294 JFD524293:JFD524294 JOZ524293:JOZ524294 JYV524293:JYV524294 KIR524293:KIR524294 KSN524293:KSN524294 LCJ524293:LCJ524294 LMF524293:LMF524294 LWB524293:LWB524294 MFX524293:MFX524294 MPT524293:MPT524294 MZP524293:MZP524294 NJL524293:NJL524294 NTH524293:NTH524294 ODD524293:ODD524294 OMZ524293:OMZ524294 OWV524293:OWV524294 PGR524293:PGR524294 PQN524293:PQN524294 QAJ524293:QAJ524294 QKF524293:QKF524294 QUB524293:QUB524294 RDX524293:RDX524294 RNT524293:RNT524294 RXP524293:RXP524294 SHL524293:SHL524294 SRH524293:SRH524294 TBD524293:TBD524294 TKZ524293:TKZ524294 TUV524293:TUV524294 UER524293:UER524294 UON524293:UON524294 UYJ524293:UYJ524294 VIF524293:VIF524294 VSB524293:VSB524294 WBX524293:WBX524294 WLT524293:WLT524294 WVP524293:WVP524294 H589829:H589830 JD589829:JD589830 SZ589829:SZ589830 ACV589829:ACV589830 AMR589829:AMR589830 AWN589829:AWN589830 BGJ589829:BGJ589830 BQF589829:BQF589830 CAB589829:CAB589830 CJX589829:CJX589830 CTT589829:CTT589830 DDP589829:DDP589830 DNL589829:DNL589830 DXH589829:DXH589830 EHD589829:EHD589830 EQZ589829:EQZ589830 FAV589829:FAV589830 FKR589829:FKR589830 FUN589829:FUN589830 GEJ589829:GEJ589830 GOF589829:GOF589830 GYB589829:GYB589830 HHX589829:HHX589830 HRT589829:HRT589830 IBP589829:IBP589830 ILL589829:ILL589830 IVH589829:IVH589830 JFD589829:JFD589830 JOZ589829:JOZ589830 JYV589829:JYV589830 KIR589829:KIR589830 KSN589829:KSN589830 LCJ589829:LCJ589830 LMF589829:LMF589830 LWB589829:LWB589830 MFX589829:MFX589830 MPT589829:MPT589830 MZP589829:MZP589830 NJL589829:NJL589830 NTH589829:NTH589830 ODD589829:ODD589830 OMZ589829:OMZ589830 OWV589829:OWV589830 PGR589829:PGR589830 PQN589829:PQN589830 QAJ589829:QAJ589830 QKF589829:QKF589830 QUB589829:QUB589830 RDX589829:RDX589830 RNT589829:RNT589830 RXP589829:RXP589830 SHL589829:SHL589830 SRH589829:SRH589830 TBD589829:TBD589830 TKZ589829:TKZ589830 TUV589829:TUV589830 UER589829:UER589830 UON589829:UON589830 UYJ589829:UYJ589830 VIF589829:VIF589830 VSB589829:VSB589830 WBX589829:WBX589830 WLT589829:WLT589830 WVP589829:WVP589830 H655365:H655366 JD655365:JD655366 SZ655365:SZ655366 ACV655365:ACV655366 AMR655365:AMR655366 AWN655365:AWN655366 BGJ655365:BGJ655366 BQF655365:BQF655366 CAB655365:CAB655366 CJX655365:CJX655366 CTT655365:CTT655366 DDP655365:DDP655366 DNL655365:DNL655366 DXH655365:DXH655366 EHD655365:EHD655366 EQZ655365:EQZ655366 FAV655365:FAV655366 FKR655365:FKR655366 FUN655365:FUN655366 GEJ655365:GEJ655366 GOF655365:GOF655366 GYB655365:GYB655366 HHX655365:HHX655366 HRT655365:HRT655366 IBP655365:IBP655366 ILL655365:ILL655366 IVH655365:IVH655366 JFD655365:JFD655366 JOZ655365:JOZ655366 JYV655365:JYV655366 KIR655365:KIR655366 KSN655365:KSN655366 LCJ655365:LCJ655366 LMF655365:LMF655366 LWB655365:LWB655366 MFX655365:MFX655366 MPT655365:MPT655366 MZP655365:MZP655366 NJL655365:NJL655366 NTH655365:NTH655366 ODD655365:ODD655366 OMZ655365:OMZ655366 OWV655365:OWV655366 PGR655365:PGR655366 PQN655365:PQN655366 QAJ655365:QAJ655366 QKF655365:QKF655366 QUB655365:QUB655366 RDX655365:RDX655366 RNT655365:RNT655366 RXP655365:RXP655366 SHL655365:SHL655366 SRH655365:SRH655366 TBD655365:TBD655366 TKZ655365:TKZ655366 TUV655365:TUV655366 UER655365:UER655366 UON655365:UON655366 UYJ655365:UYJ655366 VIF655365:VIF655366 VSB655365:VSB655366 WBX655365:WBX655366 WLT655365:WLT655366 WVP655365:WVP655366 H720901:H720902 JD720901:JD720902 SZ720901:SZ720902 ACV720901:ACV720902 AMR720901:AMR720902 AWN720901:AWN720902 BGJ720901:BGJ720902 BQF720901:BQF720902 CAB720901:CAB720902 CJX720901:CJX720902 CTT720901:CTT720902 DDP720901:DDP720902 DNL720901:DNL720902 DXH720901:DXH720902 EHD720901:EHD720902 EQZ720901:EQZ720902 FAV720901:FAV720902 FKR720901:FKR720902 FUN720901:FUN720902 GEJ720901:GEJ720902 GOF720901:GOF720902 GYB720901:GYB720902 HHX720901:HHX720902 HRT720901:HRT720902 IBP720901:IBP720902 ILL720901:ILL720902 IVH720901:IVH720902 JFD720901:JFD720902 JOZ720901:JOZ720902 JYV720901:JYV720902 KIR720901:KIR720902 KSN720901:KSN720902 LCJ720901:LCJ720902 LMF720901:LMF720902 LWB720901:LWB720902 MFX720901:MFX720902 MPT720901:MPT720902 MZP720901:MZP720902 NJL720901:NJL720902 NTH720901:NTH720902 ODD720901:ODD720902 OMZ720901:OMZ720902 OWV720901:OWV720902 PGR720901:PGR720902 PQN720901:PQN720902 QAJ720901:QAJ720902 QKF720901:QKF720902 QUB720901:QUB720902 RDX720901:RDX720902 RNT720901:RNT720902 RXP720901:RXP720902 SHL720901:SHL720902 SRH720901:SRH720902 TBD720901:TBD720902 TKZ720901:TKZ720902 TUV720901:TUV720902 UER720901:UER720902 UON720901:UON720902 UYJ720901:UYJ720902 VIF720901:VIF720902 VSB720901:VSB720902 WBX720901:WBX720902 WLT720901:WLT720902 WVP720901:WVP720902 H786437:H786438 JD786437:JD786438 SZ786437:SZ786438 ACV786437:ACV786438 AMR786437:AMR786438 AWN786437:AWN786438 BGJ786437:BGJ786438 BQF786437:BQF786438 CAB786437:CAB786438 CJX786437:CJX786438 CTT786437:CTT786438 DDP786437:DDP786438 DNL786437:DNL786438 DXH786437:DXH786438 EHD786437:EHD786438 EQZ786437:EQZ786438 FAV786437:FAV786438 FKR786437:FKR786438 FUN786437:FUN786438 GEJ786437:GEJ786438 GOF786437:GOF786438 GYB786437:GYB786438 HHX786437:HHX786438 HRT786437:HRT786438 IBP786437:IBP786438 ILL786437:ILL786438 IVH786437:IVH786438 JFD786437:JFD786438 JOZ786437:JOZ786438 JYV786437:JYV786438 KIR786437:KIR786438 KSN786437:KSN786438 LCJ786437:LCJ786438 LMF786437:LMF786438 LWB786437:LWB786438 MFX786437:MFX786438 MPT786437:MPT786438 MZP786437:MZP786438 NJL786437:NJL786438 NTH786437:NTH786438 ODD786437:ODD786438 OMZ786437:OMZ786438 OWV786437:OWV786438 PGR786437:PGR786438 PQN786437:PQN786438 QAJ786437:QAJ786438 QKF786437:QKF786438 QUB786437:QUB786438 RDX786437:RDX786438 RNT786437:RNT786438 RXP786437:RXP786438 SHL786437:SHL786438 SRH786437:SRH786438 TBD786437:TBD786438 TKZ786437:TKZ786438 TUV786437:TUV786438 UER786437:UER786438 UON786437:UON786438 UYJ786437:UYJ786438 VIF786437:VIF786438 VSB786437:VSB786438 WBX786437:WBX786438 WLT786437:WLT786438 WVP786437:WVP786438 H851973:H851974 JD851973:JD851974 SZ851973:SZ851974 ACV851973:ACV851974 AMR851973:AMR851974 AWN851973:AWN851974 BGJ851973:BGJ851974 BQF851973:BQF851974 CAB851973:CAB851974 CJX851973:CJX851974 CTT851973:CTT851974 DDP851973:DDP851974 DNL851973:DNL851974 DXH851973:DXH851974 EHD851973:EHD851974 EQZ851973:EQZ851974 FAV851973:FAV851974 FKR851973:FKR851974 FUN851973:FUN851974 GEJ851973:GEJ851974 GOF851973:GOF851974 GYB851973:GYB851974 HHX851973:HHX851974 HRT851973:HRT851974 IBP851973:IBP851974 ILL851973:ILL851974 IVH851973:IVH851974 JFD851973:JFD851974 JOZ851973:JOZ851974 JYV851973:JYV851974 KIR851973:KIR851974 KSN851973:KSN851974 LCJ851973:LCJ851974 LMF851973:LMF851974 LWB851973:LWB851974 MFX851973:MFX851974 MPT851973:MPT851974 MZP851973:MZP851974 NJL851973:NJL851974 NTH851973:NTH851974 ODD851973:ODD851974 OMZ851973:OMZ851974 OWV851973:OWV851974 PGR851973:PGR851974 PQN851973:PQN851974 QAJ851973:QAJ851974 QKF851973:QKF851974 QUB851973:QUB851974 RDX851973:RDX851974 RNT851973:RNT851974 RXP851973:RXP851974 SHL851973:SHL851974 SRH851973:SRH851974 TBD851973:TBD851974 TKZ851973:TKZ851974 TUV851973:TUV851974 UER851973:UER851974 UON851973:UON851974 UYJ851973:UYJ851974 VIF851973:VIF851974 VSB851973:VSB851974 WBX851973:WBX851974 WLT851973:WLT851974 WVP851973:WVP851974 H917509:H917510 JD917509:JD917510 SZ917509:SZ917510 ACV917509:ACV917510 AMR917509:AMR917510 AWN917509:AWN917510 BGJ917509:BGJ917510 BQF917509:BQF917510 CAB917509:CAB917510 CJX917509:CJX917510 CTT917509:CTT917510 DDP917509:DDP917510 DNL917509:DNL917510 DXH917509:DXH917510 EHD917509:EHD917510 EQZ917509:EQZ917510 FAV917509:FAV917510 FKR917509:FKR917510 FUN917509:FUN917510 GEJ917509:GEJ917510 GOF917509:GOF917510 GYB917509:GYB917510 HHX917509:HHX917510 HRT917509:HRT917510 IBP917509:IBP917510 ILL917509:ILL917510 IVH917509:IVH917510 JFD917509:JFD917510 JOZ917509:JOZ917510 JYV917509:JYV917510 KIR917509:KIR917510 KSN917509:KSN917510 LCJ917509:LCJ917510 LMF917509:LMF917510 LWB917509:LWB917510 MFX917509:MFX917510 MPT917509:MPT917510 MZP917509:MZP917510 NJL917509:NJL917510 NTH917509:NTH917510 ODD917509:ODD917510 OMZ917509:OMZ917510 OWV917509:OWV917510 PGR917509:PGR917510 PQN917509:PQN917510 QAJ917509:QAJ917510 QKF917509:QKF917510 QUB917509:QUB917510 RDX917509:RDX917510 RNT917509:RNT917510 RXP917509:RXP917510 SHL917509:SHL917510 SRH917509:SRH917510 TBD917509:TBD917510 TKZ917509:TKZ917510 TUV917509:TUV917510 UER917509:UER917510 UON917509:UON917510 UYJ917509:UYJ917510 VIF917509:VIF917510 VSB917509:VSB917510 WBX917509:WBX917510 WLT917509:WLT917510 WVP917509:WVP917510 H983045:H983046 JD983045:JD983046 SZ983045:SZ983046 ACV983045:ACV983046 AMR983045:AMR983046 AWN983045:AWN983046 BGJ983045:BGJ983046 BQF983045:BQF983046 CAB983045:CAB983046 CJX983045:CJX983046 CTT983045:CTT983046 DDP983045:DDP983046 DNL983045:DNL983046 DXH983045:DXH983046 EHD983045:EHD983046 EQZ983045:EQZ983046 FAV983045:FAV983046 FKR983045:FKR983046 FUN983045:FUN983046 GEJ983045:GEJ983046 GOF983045:GOF983046 GYB983045:GYB983046 HHX983045:HHX983046 HRT983045:HRT983046 IBP983045:IBP983046 ILL983045:ILL983046 IVH983045:IVH983046 JFD983045:JFD983046 JOZ983045:JOZ983046 JYV983045:JYV983046 KIR983045:KIR983046 KSN983045:KSN983046 LCJ983045:LCJ983046 LMF983045:LMF983046 LWB983045:LWB983046 MFX983045:MFX983046 MPT983045:MPT983046 MZP983045:MZP983046 NJL983045:NJL983046 NTH983045:NTH983046 ODD983045:ODD983046 OMZ983045:OMZ983046 OWV983045:OWV983046 PGR983045:PGR983046 PQN983045:PQN983046 QAJ983045:QAJ983046 QKF983045:QKF983046 QUB983045:QUB983046 RDX983045:RDX983046 RNT983045:RNT983046 RXP983045:RXP983046 SHL983045:SHL983046 SRH983045:SRH983046 TBD983045:TBD983046 TKZ983045:TKZ983046 TUV983045:TUV983046 UER983045:UER983046 UON983045:UON983046 UYJ983045:UYJ983046 VIF983045:VIF983046 VSB983045:VSB983046 WBX983045:WBX983046 WLT983045:WLT983046 WVP983045:WVP983046 Q5:Q6 JM5:JM6 TI5:TI6 ADE5:ADE6 ANA5:ANA6 AWW5:AWW6 BGS5:BGS6 BQO5:BQO6 CAK5:CAK6 CKG5:CKG6 CUC5:CUC6 DDY5:DDY6 DNU5:DNU6 DXQ5:DXQ6 EHM5:EHM6 ERI5:ERI6 FBE5:FBE6 FLA5:FLA6 FUW5:FUW6 GES5:GES6 GOO5:GOO6 GYK5:GYK6 HIG5:HIG6 HSC5:HSC6 IBY5:IBY6 ILU5:ILU6 IVQ5:IVQ6 JFM5:JFM6 JPI5:JPI6 JZE5:JZE6 KJA5:KJA6 KSW5:KSW6 LCS5:LCS6 LMO5:LMO6 LWK5:LWK6 MGG5:MGG6 MQC5:MQC6 MZY5:MZY6 NJU5:NJU6 NTQ5:NTQ6 ODM5:ODM6 ONI5:ONI6 OXE5:OXE6 PHA5:PHA6 PQW5:PQW6 QAS5:QAS6 QKO5:QKO6 QUK5:QUK6 REG5:REG6 ROC5:ROC6 RXY5:RXY6 SHU5:SHU6 SRQ5:SRQ6 TBM5:TBM6 TLI5:TLI6 TVE5:TVE6 UFA5:UFA6 UOW5:UOW6 UYS5:UYS6 VIO5:VIO6 VSK5:VSK6 WCG5:WCG6 WMC5:WMC6 WVY5:WVY6 Q65541:Q65542 JM65541:JM65542 TI65541:TI65542 ADE65541:ADE65542 ANA65541:ANA65542 AWW65541:AWW65542 BGS65541:BGS65542 BQO65541:BQO65542 CAK65541:CAK65542 CKG65541:CKG65542 CUC65541:CUC65542 DDY65541:DDY65542 DNU65541:DNU65542 DXQ65541:DXQ65542 EHM65541:EHM65542 ERI65541:ERI65542 FBE65541:FBE65542 FLA65541:FLA65542 FUW65541:FUW65542 GES65541:GES65542 GOO65541:GOO65542 GYK65541:GYK65542 HIG65541:HIG65542 HSC65541:HSC65542 IBY65541:IBY65542 ILU65541:ILU65542 IVQ65541:IVQ65542 JFM65541:JFM65542 JPI65541:JPI65542 JZE65541:JZE65542 KJA65541:KJA65542 KSW65541:KSW65542 LCS65541:LCS65542 LMO65541:LMO65542 LWK65541:LWK65542 MGG65541:MGG65542 MQC65541:MQC65542 MZY65541:MZY65542 NJU65541:NJU65542 NTQ65541:NTQ65542 ODM65541:ODM65542 ONI65541:ONI65542 OXE65541:OXE65542 PHA65541:PHA65542 PQW65541:PQW65542 QAS65541:QAS65542 QKO65541:QKO65542 QUK65541:QUK65542 REG65541:REG65542 ROC65541:ROC65542 RXY65541:RXY65542 SHU65541:SHU65542 SRQ65541:SRQ65542 TBM65541:TBM65542 TLI65541:TLI65542 TVE65541:TVE65542 UFA65541:UFA65542 UOW65541:UOW65542 UYS65541:UYS65542 VIO65541:VIO65542 VSK65541:VSK65542 WCG65541:WCG65542 WMC65541:WMC65542 WVY65541:WVY65542 Q131077:Q131078 JM131077:JM131078 TI131077:TI131078 ADE131077:ADE131078 ANA131077:ANA131078 AWW131077:AWW131078 BGS131077:BGS131078 BQO131077:BQO131078 CAK131077:CAK131078 CKG131077:CKG131078 CUC131077:CUC131078 DDY131077:DDY131078 DNU131077:DNU131078 DXQ131077:DXQ131078 EHM131077:EHM131078 ERI131077:ERI131078 FBE131077:FBE131078 FLA131077:FLA131078 FUW131077:FUW131078 GES131077:GES131078 GOO131077:GOO131078 GYK131077:GYK131078 HIG131077:HIG131078 HSC131077:HSC131078 IBY131077:IBY131078 ILU131077:ILU131078 IVQ131077:IVQ131078 JFM131077:JFM131078 JPI131077:JPI131078 JZE131077:JZE131078 KJA131077:KJA131078 KSW131077:KSW131078 LCS131077:LCS131078 LMO131077:LMO131078 LWK131077:LWK131078 MGG131077:MGG131078 MQC131077:MQC131078 MZY131077:MZY131078 NJU131077:NJU131078 NTQ131077:NTQ131078 ODM131077:ODM131078 ONI131077:ONI131078 OXE131077:OXE131078 PHA131077:PHA131078 PQW131077:PQW131078 QAS131077:QAS131078 QKO131077:QKO131078 QUK131077:QUK131078 REG131077:REG131078 ROC131077:ROC131078 RXY131077:RXY131078 SHU131077:SHU131078 SRQ131077:SRQ131078 TBM131077:TBM131078 TLI131077:TLI131078 TVE131077:TVE131078 UFA131077:UFA131078 UOW131077:UOW131078 UYS131077:UYS131078 VIO131077:VIO131078 VSK131077:VSK131078 WCG131077:WCG131078 WMC131077:WMC131078 WVY131077:WVY131078 Q196613:Q196614 JM196613:JM196614 TI196613:TI196614 ADE196613:ADE196614 ANA196613:ANA196614 AWW196613:AWW196614 BGS196613:BGS196614 BQO196613:BQO196614 CAK196613:CAK196614 CKG196613:CKG196614 CUC196613:CUC196614 DDY196613:DDY196614 DNU196613:DNU196614 DXQ196613:DXQ196614 EHM196613:EHM196614 ERI196613:ERI196614 FBE196613:FBE196614 FLA196613:FLA196614 FUW196613:FUW196614 GES196613:GES196614 GOO196613:GOO196614 GYK196613:GYK196614 HIG196613:HIG196614 HSC196613:HSC196614 IBY196613:IBY196614 ILU196613:ILU196614 IVQ196613:IVQ196614 JFM196613:JFM196614 JPI196613:JPI196614 JZE196613:JZE196614 KJA196613:KJA196614 KSW196613:KSW196614 LCS196613:LCS196614 LMO196613:LMO196614 LWK196613:LWK196614 MGG196613:MGG196614 MQC196613:MQC196614 MZY196613:MZY196614 NJU196613:NJU196614 NTQ196613:NTQ196614 ODM196613:ODM196614 ONI196613:ONI196614 OXE196613:OXE196614 PHA196613:PHA196614 PQW196613:PQW196614 QAS196613:QAS196614 QKO196613:QKO196614 QUK196613:QUK196614 REG196613:REG196614 ROC196613:ROC196614 RXY196613:RXY196614 SHU196613:SHU196614 SRQ196613:SRQ196614 TBM196613:TBM196614 TLI196613:TLI196614 TVE196613:TVE196614 UFA196613:UFA196614 UOW196613:UOW196614 UYS196613:UYS196614 VIO196613:VIO196614 VSK196613:VSK196614 WCG196613:WCG196614 WMC196613:WMC196614 WVY196613:WVY196614 Q262149:Q262150 JM262149:JM262150 TI262149:TI262150 ADE262149:ADE262150 ANA262149:ANA262150 AWW262149:AWW262150 BGS262149:BGS262150 BQO262149:BQO262150 CAK262149:CAK262150 CKG262149:CKG262150 CUC262149:CUC262150 DDY262149:DDY262150 DNU262149:DNU262150 DXQ262149:DXQ262150 EHM262149:EHM262150 ERI262149:ERI262150 FBE262149:FBE262150 FLA262149:FLA262150 FUW262149:FUW262150 GES262149:GES262150 GOO262149:GOO262150 GYK262149:GYK262150 HIG262149:HIG262150 HSC262149:HSC262150 IBY262149:IBY262150 ILU262149:ILU262150 IVQ262149:IVQ262150 JFM262149:JFM262150 JPI262149:JPI262150 JZE262149:JZE262150 KJA262149:KJA262150 KSW262149:KSW262150 LCS262149:LCS262150 LMO262149:LMO262150 LWK262149:LWK262150 MGG262149:MGG262150 MQC262149:MQC262150 MZY262149:MZY262150 NJU262149:NJU262150 NTQ262149:NTQ262150 ODM262149:ODM262150 ONI262149:ONI262150 OXE262149:OXE262150 PHA262149:PHA262150 PQW262149:PQW262150 QAS262149:QAS262150 QKO262149:QKO262150 QUK262149:QUK262150 REG262149:REG262150 ROC262149:ROC262150 RXY262149:RXY262150 SHU262149:SHU262150 SRQ262149:SRQ262150 TBM262149:TBM262150 TLI262149:TLI262150 TVE262149:TVE262150 UFA262149:UFA262150 UOW262149:UOW262150 UYS262149:UYS262150 VIO262149:VIO262150 VSK262149:VSK262150 WCG262149:WCG262150 WMC262149:WMC262150 WVY262149:WVY262150 Q327685:Q327686 JM327685:JM327686 TI327685:TI327686 ADE327685:ADE327686 ANA327685:ANA327686 AWW327685:AWW327686 BGS327685:BGS327686 BQO327685:BQO327686 CAK327685:CAK327686 CKG327685:CKG327686 CUC327685:CUC327686 DDY327685:DDY327686 DNU327685:DNU327686 DXQ327685:DXQ327686 EHM327685:EHM327686 ERI327685:ERI327686 FBE327685:FBE327686 FLA327685:FLA327686 FUW327685:FUW327686 GES327685:GES327686 GOO327685:GOO327686 GYK327685:GYK327686 HIG327685:HIG327686 HSC327685:HSC327686 IBY327685:IBY327686 ILU327685:ILU327686 IVQ327685:IVQ327686 JFM327685:JFM327686 JPI327685:JPI327686 JZE327685:JZE327686 KJA327685:KJA327686 KSW327685:KSW327686 LCS327685:LCS327686 LMO327685:LMO327686 LWK327685:LWK327686 MGG327685:MGG327686 MQC327685:MQC327686 MZY327685:MZY327686 NJU327685:NJU327686 NTQ327685:NTQ327686 ODM327685:ODM327686 ONI327685:ONI327686 OXE327685:OXE327686 PHA327685:PHA327686 PQW327685:PQW327686 QAS327685:QAS327686 QKO327685:QKO327686 QUK327685:QUK327686 REG327685:REG327686 ROC327685:ROC327686 RXY327685:RXY327686 SHU327685:SHU327686 SRQ327685:SRQ327686 TBM327685:TBM327686 TLI327685:TLI327686 TVE327685:TVE327686 UFA327685:UFA327686 UOW327685:UOW327686 UYS327685:UYS327686 VIO327685:VIO327686 VSK327685:VSK327686 WCG327685:WCG327686 WMC327685:WMC327686 WVY327685:WVY327686 Q393221:Q393222 JM393221:JM393222 TI393221:TI393222 ADE393221:ADE393222 ANA393221:ANA393222 AWW393221:AWW393222 BGS393221:BGS393222 BQO393221:BQO393222 CAK393221:CAK393222 CKG393221:CKG393222 CUC393221:CUC393222 DDY393221:DDY393222 DNU393221:DNU393222 DXQ393221:DXQ393222 EHM393221:EHM393222 ERI393221:ERI393222 FBE393221:FBE393222 FLA393221:FLA393222 FUW393221:FUW393222 GES393221:GES393222 GOO393221:GOO393222 GYK393221:GYK393222 HIG393221:HIG393222 HSC393221:HSC393222 IBY393221:IBY393222 ILU393221:ILU393222 IVQ393221:IVQ393222 JFM393221:JFM393222 JPI393221:JPI393222 JZE393221:JZE393222 KJA393221:KJA393222 KSW393221:KSW393222 LCS393221:LCS393222 LMO393221:LMO393222 LWK393221:LWK393222 MGG393221:MGG393222 MQC393221:MQC393222 MZY393221:MZY393222 NJU393221:NJU393222 NTQ393221:NTQ393222 ODM393221:ODM393222 ONI393221:ONI393222 OXE393221:OXE393222 PHA393221:PHA393222 PQW393221:PQW393222 QAS393221:QAS393222 QKO393221:QKO393222 QUK393221:QUK393222 REG393221:REG393222 ROC393221:ROC393222 RXY393221:RXY393222 SHU393221:SHU393222 SRQ393221:SRQ393222 TBM393221:TBM393222 TLI393221:TLI393222 TVE393221:TVE393222 UFA393221:UFA393222 UOW393221:UOW393222 UYS393221:UYS393222 VIO393221:VIO393222 VSK393221:VSK393222 WCG393221:WCG393222 WMC393221:WMC393222 WVY393221:WVY393222 Q458757:Q458758 JM458757:JM458758 TI458757:TI458758 ADE458757:ADE458758 ANA458757:ANA458758 AWW458757:AWW458758 BGS458757:BGS458758 BQO458757:BQO458758 CAK458757:CAK458758 CKG458757:CKG458758 CUC458757:CUC458758 DDY458757:DDY458758 DNU458757:DNU458758 DXQ458757:DXQ458758 EHM458757:EHM458758 ERI458757:ERI458758 FBE458757:FBE458758 FLA458757:FLA458758 FUW458757:FUW458758 GES458757:GES458758 GOO458757:GOO458758 GYK458757:GYK458758 HIG458757:HIG458758 HSC458757:HSC458758 IBY458757:IBY458758 ILU458757:ILU458758 IVQ458757:IVQ458758 JFM458757:JFM458758 JPI458757:JPI458758 JZE458757:JZE458758 KJA458757:KJA458758 KSW458757:KSW458758 LCS458757:LCS458758 LMO458757:LMO458758 LWK458757:LWK458758 MGG458757:MGG458758 MQC458757:MQC458758 MZY458757:MZY458758 NJU458757:NJU458758 NTQ458757:NTQ458758 ODM458757:ODM458758 ONI458757:ONI458758 OXE458757:OXE458758 PHA458757:PHA458758 PQW458757:PQW458758 QAS458757:QAS458758 QKO458757:QKO458758 QUK458757:QUK458758 REG458757:REG458758 ROC458757:ROC458758 RXY458757:RXY458758 SHU458757:SHU458758 SRQ458757:SRQ458758 TBM458757:TBM458758 TLI458757:TLI458758 TVE458757:TVE458758 UFA458757:UFA458758 UOW458757:UOW458758 UYS458757:UYS458758 VIO458757:VIO458758 VSK458757:VSK458758 WCG458757:WCG458758 WMC458757:WMC458758 WVY458757:WVY458758 Q524293:Q524294 JM524293:JM524294 TI524293:TI524294 ADE524293:ADE524294 ANA524293:ANA524294 AWW524293:AWW524294 BGS524293:BGS524294 BQO524293:BQO524294 CAK524293:CAK524294 CKG524293:CKG524294 CUC524293:CUC524294 DDY524293:DDY524294 DNU524293:DNU524294 DXQ524293:DXQ524294 EHM524293:EHM524294 ERI524293:ERI524294 FBE524293:FBE524294 FLA524293:FLA524294 FUW524293:FUW524294 GES524293:GES524294 GOO524293:GOO524294 GYK524293:GYK524294 HIG524293:HIG524294 HSC524293:HSC524294 IBY524293:IBY524294 ILU524293:ILU524294 IVQ524293:IVQ524294 JFM524293:JFM524294 JPI524293:JPI524294 JZE524293:JZE524294 KJA524293:KJA524294 KSW524293:KSW524294 LCS524293:LCS524294 LMO524293:LMO524294 LWK524293:LWK524294 MGG524293:MGG524294 MQC524293:MQC524294 MZY524293:MZY524294 NJU524293:NJU524294 NTQ524293:NTQ524294 ODM524293:ODM524294 ONI524293:ONI524294 OXE524293:OXE524294 PHA524293:PHA524294 PQW524293:PQW524294 QAS524293:QAS524294 QKO524293:QKO524294 QUK524293:QUK524294 REG524293:REG524294 ROC524293:ROC524294 RXY524293:RXY524294 SHU524293:SHU524294 SRQ524293:SRQ524294 TBM524293:TBM524294 TLI524293:TLI524294 TVE524293:TVE524294 UFA524293:UFA524294 UOW524293:UOW524294 UYS524293:UYS524294 VIO524293:VIO524294 VSK524293:VSK524294 WCG524293:WCG524294 WMC524293:WMC524294 WVY524293:WVY524294 Q589829:Q589830 JM589829:JM589830 TI589829:TI589830 ADE589829:ADE589830 ANA589829:ANA589830 AWW589829:AWW589830 BGS589829:BGS589830 BQO589829:BQO589830 CAK589829:CAK589830 CKG589829:CKG589830 CUC589829:CUC589830 DDY589829:DDY589830 DNU589829:DNU589830 DXQ589829:DXQ589830 EHM589829:EHM589830 ERI589829:ERI589830 FBE589829:FBE589830 FLA589829:FLA589830 FUW589829:FUW589830 GES589829:GES589830 GOO589829:GOO589830 GYK589829:GYK589830 HIG589829:HIG589830 HSC589829:HSC589830 IBY589829:IBY589830 ILU589829:ILU589830 IVQ589829:IVQ589830 JFM589829:JFM589830 JPI589829:JPI589830 JZE589829:JZE589830 KJA589829:KJA589830 KSW589829:KSW589830 LCS589829:LCS589830 LMO589829:LMO589830 LWK589829:LWK589830 MGG589829:MGG589830 MQC589829:MQC589830 MZY589829:MZY589830 NJU589829:NJU589830 NTQ589829:NTQ589830 ODM589829:ODM589830 ONI589829:ONI589830 OXE589829:OXE589830 PHA589829:PHA589830 PQW589829:PQW589830 QAS589829:QAS589830 QKO589829:QKO589830 QUK589829:QUK589830 REG589829:REG589830 ROC589829:ROC589830 RXY589829:RXY589830 SHU589829:SHU589830 SRQ589829:SRQ589830 TBM589829:TBM589830 TLI589829:TLI589830 TVE589829:TVE589830 UFA589829:UFA589830 UOW589829:UOW589830 UYS589829:UYS589830 VIO589829:VIO589830 VSK589829:VSK589830 WCG589829:WCG589830 WMC589829:WMC589830 WVY589829:WVY589830 Q655365:Q655366 JM655365:JM655366 TI655365:TI655366 ADE655365:ADE655366 ANA655365:ANA655366 AWW655365:AWW655366 BGS655365:BGS655366 BQO655365:BQO655366 CAK655365:CAK655366 CKG655365:CKG655366 CUC655365:CUC655366 DDY655365:DDY655366 DNU655365:DNU655366 DXQ655365:DXQ655366 EHM655365:EHM655366 ERI655365:ERI655366 FBE655365:FBE655366 FLA655365:FLA655366 FUW655365:FUW655366 GES655365:GES655366 GOO655365:GOO655366 GYK655365:GYK655366 HIG655365:HIG655366 HSC655365:HSC655366 IBY655365:IBY655366 ILU655365:ILU655366 IVQ655365:IVQ655366 JFM655365:JFM655366 JPI655365:JPI655366 JZE655365:JZE655366 KJA655365:KJA655366 KSW655365:KSW655366 LCS655365:LCS655366 LMO655365:LMO655366 LWK655365:LWK655366 MGG655365:MGG655366 MQC655365:MQC655366 MZY655365:MZY655366 NJU655365:NJU655366 NTQ655365:NTQ655366 ODM655365:ODM655366 ONI655365:ONI655366 OXE655365:OXE655366 PHA655365:PHA655366 PQW655365:PQW655366 QAS655365:QAS655366 QKO655365:QKO655366 QUK655365:QUK655366 REG655365:REG655366 ROC655365:ROC655366 RXY655365:RXY655366 SHU655365:SHU655366 SRQ655365:SRQ655366 TBM655365:TBM655366 TLI655365:TLI655366 TVE655365:TVE655366 UFA655365:UFA655366 UOW655365:UOW655366 UYS655365:UYS655366 VIO655365:VIO655366 VSK655365:VSK655366 WCG655365:WCG655366 WMC655365:WMC655366 WVY655365:WVY655366 Q720901:Q720902 JM720901:JM720902 TI720901:TI720902 ADE720901:ADE720902 ANA720901:ANA720902 AWW720901:AWW720902 BGS720901:BGS720902 BQO720901:BQO720902 CAK720901:CAK720902 CKG720901:CKG720902 CUC720901:CUC720902 DDY720901:DDY720902 DNU720901:DNU720902 DXQ720901:DXQ720902 EHM720901:EHM720902 ERI720901:ERI720902 FBE720901:FBE720902 FLA720901:FLA720902 FUW720901:FUW720902 GES720901:GES720902 GOO720901:GOO720902 GYK720901:GYK720902 HIG720901:HIG720902 HSC720901:HSC720902 IBY720901:IBY720902 ILU720901:ILU720902 IVQ720901:IVQ720902 JFM720901:JFM720902 JPI720901:JPI720902 JZE720901:JZE720902 KJA720901:KJA720902 KSW720901:KSW720902 LCS720901:LCS720902 LMO720901:LMO720902 LWK720901:LWK720902 MGG720901:MGG720902 MQC720901:MQC720902 MZY720901:MZY720902 NJU720901:NJU720902 NTQ720901:NTQ720902 ODM720901:ODM720902 ONI720901:ONI720902 OXE720901:OXE720902 PHA720901:PHA720902 PQW720901:PQW720902 QAS720901:QAS720902 QKO720901:QKO720902 QUK720901:QUK720902 REG720901:REG720902 ROC720901:ROC720902 RXY720901:RXY720902 SHU720901:SHU720902 SRQ720901:SRQ720902 TBM720901:TBM720902 TLI720901:TLI720902 TVE720901:TVE720902 UFA720901:UFA720902 UOW720901:UOW720902 UYS720901:UYS720902 VIO720901:VIO720902 VSK720901:VSK720902 WCG720901:WCG720902 WMC720901:WMC720902 WVY720901:WVY720902 Q786437:Q786438 JM786437:JM786438 TI786437:TI786438 ADE786437:ADE786438 ANA786437:ANA786438 AWW786437:AWW786438 BGS786437:BGS786438 BQO786437:BQO786438 CAK786437:CAK786438 CKG786437:CKG786438 CUC786437:CUC786438 DDY786437:DDY786438 DNU786437:DNU786438 DXQ786437:DXQ786438 EHM786437:EHM786438 ERI786437:ERI786438 FBE786437:FBE786438 FLA786437:FLA786438 FUW786437:FUW786438 GES786437:GES786438 GOO786437:GOO786438 GYK786437:GYK786438 HIG786437:HIG786438 HSC786437:HSC786438 IBY786437:IBY786438 ILU786437:ILU786438 IVQ786437:IVQ786438 JFM786437:JFM786438 JPI786437:JPI786438 JZE786437:JZE786438 KJA786437:KJA786438 KSW786437:KSW786438 LCS786437:LCS786438 LMO786437:LMO786438 LWK786437:LWK786438 MGG786437:MGG786438 MQC786437:MQC786438 MZY786437:MZY786438 NJU786437:NJU786438 NTQ786437:NTQ786438 ODM786437:ODM786438 ONI786437:ONI786438 OXE786437:OXE786438 PHA786437:PHA786438 PQW786437:PQW786438 QAS786437:QAS786438 QKO786437:QKO786438 QUK786437:QUK786438 REG786437:REG786438 ROC786437:ROC786438 RXY786437:RXY786438 SHU786437:SHU786438 SRQ786437:SRQ786438 TBM786437:TBM786438 TLI786437:TLI786438 TVE786437:TVE786438 UFA786437:UFA786438 UOW786437:UOW786438 UYS786437:UYS786438 VIO786437:VIO786438 VSK786437:VSK786438 WCG786437:WCG786438 WMC786437:WMC786438 WVY786437:WVY786438 Q851973:Q851974 JM851973:JM851974 TI851973:TI851974 ADE851973:ADE851974 ANA851973:ANA851974 AWW851973:AWW851974 BGS851973:BGS851974 BQO851973:BQO851974 CAK851973:CAK851974 CKG851973:CKG851974 CUC851973:CUC851974 DDY851973:DDY851974 DNU851973:DNU851974 DXQ851973:DXQ851974 EHM851973:EHM851974 ERI851973:ERI851974 FBE851973:FBE851974 FLA851973:FLA851974 FUW851973:FUW851974 GES851973:GES851974 GOO851973:GOO851974 GYK851973:GYK851974 HIG851973:HIG851974 HSC851973:HSC851974 IBY851973:IBY851974 ILU851973:ILU851974 IVQ851973:IVQ851974 JFM851973:JFM851974 JPI851973:JPI851974 JZE851973:JZE851974 KJA851973:KJA851974 KSW851973:KSW851974 LCS851973:LCS851974 LMO851973:LMO851974 LWK851973:LWK851974 MGG851973:MGG851974 MQC851973:MQC851974 MZY851973:MZY851974 NJU851973:NJU851974 NTQ851973:NTQ851974 ODM851973:ODM851974 ONI851973:ONI851974 OXE851973:OXE851974 PHA851973:PHA851974 PQW851973:PQW851974 QAS851973:QAS851974 QKO851973:QKO851974 QUK851973:QUK851974 REG851973:REG851974 ROC851973:ROC851974 RXY851973:RXY851974 SHU851973:SHU851974 SRQ851973:SRQ851974 TBM851973:TBM851974 TLI851973:TLI851974 TVE851973:TVE851974 UFA851973:UFA851974 UOW851973:UOW851974 UYS851973:UYS851974 VIO851973:VIO851974 VSK851973:VSK851974 WCG851973:WCG851974 WMC851973:WMC851974 WVY851973:WVY851974 Q917509:Q917510 JM917509:JM917510 TI917509:TI917510 ADE917509:ADE917510 ANA917509:ANA917510 AWW917509:AWW917510 BGS917509:BGS917510 BQO917509:BQO917510 CAK917509:CAK917510 CKG917509:CKG917510 CUC917509:CUC917510 DDY917509:DDY917510 DNU917509:DNU917510 DXQ917509:DXQ917510 EHM917509:EHM917510 ERI917509:ERI917510 FBE917509:FBE917510 FLA917509:FLA917510 FUW917509:FUW917510 GES917509:GES917510 GOO917509:GOO917510 GYK917509:GYK917510 HIG917509:HIG917510 HSC917509:HSC917510 IBY917509:IBY917510 ILU917509:ILU917510 IVQ917509:IVQ917510 JFM917509:JFM917510 JPI917509:JPI917510 JZE917509:JZE917510 KJA917509:KJA917510 KSW917509:KSW917510 LCS917509:LCS917510 LMO917509:LMO917510 LWK917509:LWK917510 MGG917509:MGG917510 MQC917509:MQC917510 MZY917509:MZY917510 NJU917509:NJU917510 NTQ917509:NTQ917510 ODM917509:ODM917510 ONI917509:ONI917510 OXE917509:OXE917510 PHA917509:PHA917510 PQW917509:PQW917510 QAS917509:QAS917510 QKO917509:QKO917510 QUK917509:QUK917510 REG917509:REG917510 ROC917509:ROC917510 RXY917509:RXY917510 SHU917509:SHU917510 SRQ917509:SRQ917510 TBM917509:TBM917510 TLI917509:TLI917510 TVE917509:TVE917510 UFA917509:UFA917510 UOW917509:UOW917510 UYS917509:UYS917510 VIO917509:VIO917510 VSK917509:VSK917510 WCG917509:WCG917510 WMC917509:WMC917510 WVY917509:WVY917510 Q983045:Q983046 JM983045:JM983046 TI983045:TI983046 ADE983045:ADE983046 ANA983045:ANA983046 AWW983045:AWW983046 BGS983045:BGS983046 BQO983045:BQO983046 CAK983045:CAK983046 CKG983045:CKG983046 CUC983045:CUC983046 DDY983045:DDY983046 DNU983045:DNU983046 DXQ983045:DXQ983046 EHM983045:EHM983046 ERI983045:ERI983046 FBE983045:FBE983046 FLA983045:FLA983046 FUW983045:FUW983046 GES983045:GES983046 GOO983045:GOO983046 GYK983045:GYK983046 HIG983045:HIG983046 HSC983045:HSC983046 IBY983045:IBY983046 ILU983045:ILU983046 IVQ983045:IVQ983046 JFM983045:JFM983046 JPI983045:JPI983046 JZE983045:JZE983046 KJA983045:KJA983046 KSW983045:KSW983046 LCS983045:LCS983046 LMO983045:LMO983046 LWK983045:LWK983046 MGG983045:MGG983046 MQC983045:MQC983046 MZY983045:MZY983046 NJU983045:NJU983046 NTQ983045:NTQ983046 ODM983045:ODM983046 ONI983045:ONI983046 OXE983045:OXE983046 PHA983045:PHA983046 PQW983045:PQW983046 QAS983045:QAS983046 QKO983045:QKO983046 QUK983045:QUK983046 REG983045:REG983046 ROC983045:ROC983046 RXY983045:RXY983046 SHU983045:SHU983046 SRQ983045:SRQ983046 TBM983045:TBM983046 TLI983045:TLI983046 TVE983045:TVE983046 UFA983045:UFA983046 UOW983045:UOW983046 UYS983045:UYS983046 VIO983045:VIO983046 VSK983045:VSK983046 WCG983045:WCG983046 WMC983045:WMC983046 WVY983045:WVY983046 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P9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P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P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P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P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P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P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P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P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P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P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P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P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P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P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56</vt:i4>
      </vt:variant>
    </vt:vector>
  </HeadingPairs>
  <TitlesOfParts>
    <vt:vector size="71" baseType="lpstr">
      <vt:lpstr>（20250101着工～） 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(20250101より前着工） 旧 工事届 1面</vt:lpstr>
      <vt:lpstr>旧 2面</vt:lpstr>
      <vt:lpstr>旧 3面</vt:lpstr>
      <vt:lpstr>旧 4面</vt:lpstr>
      <vt:lpstr>'(20250101より前着工） 旧 工事届 1面'!Print_Area</vt:lpstr>
      <vt:lpstr>'（20250101着工～） 建築工事届（別記第40号様式）'!Print_Area</vt:lpstr>
      <vt:lpstr>'旧 2面'!Print_Area</vt:lpstr>
      <vt:lpstr>'旧 4面'!Print_Area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hyouka-m04</cp:lastModifiedBy>
  <cp:lastPrinted>2024-08-27T08:13:52Z</cp:lastPrinted>
  <dcterms:created xsi:type="dcterms:W3CDTF">2015-01-05T10:10:56Z</dcterms:created>
  <dcterms:modified xsi:type="dcterms:W3CDTF">2024-11-07T01:07:26Z</dcterms:modified>
</cp:coreProperties>
</file>